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defaultThemeVersion="124226"/>
  <mc:AlternateContent xmlns:mc="http://schemas.openxmlformats.org/markup-compatibility/2006">
    <mc:Choice Requires="x15">
      <x15ac:absPath xmlns:x15ac="http://schemas.microsoft.com/office/spreadsheetml/2010/11/ac" url="D:\MIT\個人業務\チュータ\単位星取表\物理物質コース\"/>
    </mc:Choice>
  </mc:AlternateContent>
  <xr:revisionPtr revIDLastSave="0" documentId="13_ncr:1_{A5D5E579-A10E-44EA-B8B0-94B99B8A62EA}" xr6:coauthVersionLast="36" xr6:coauthVersionMax="36" xr10:uidLastSave="{00000000-0000-0000-0000-000000000000}"/>
  <bookViews>
    <workbookView xWindow="3165" yWindow="120" windowWidth="21975" windowHeight="14340" tabRatio="952" firstSheet="2" activeTab="2" xr2:uid="{00000000-000D-0000-FFFF-FFFF00000000}"/>
  </bookViews>
  <sheets>
    <sheet name="利用方法" sheetId="18" r:id="rId1"/>
    <sheet name="更新履歴" sheetId="21" r:id="rId2"/>
    <sheet name="2025_物理物質システムコース" sheetId="65" r:id="rId3"/>
    <sheet name="2024_物理物質システムコース" sheetId="62" r:id="rId4"/>
    <sheet name="2023_物理物質システムコース" sheetId="58" r:id="rId5"/>
    <sheet name="sample" sheetId="68" r:id="rId6"/>
    <sheet name="2022_物理物質システムコース" sheetId="52" r:id="rId7"/>
    <sheet name="2021_物理物質システムコース" sheetId="44" r:id="rId8"/>
    <sheet name="2020_物理物質システムコース" sheetId="48" r:id="rId9"/>
    <sheet name="2019_物理物質システムコース" sheetId="49" r:id="rId10"/>
  </sheets>
  <definedNames>
    <definedName name="_xlnm.Print_Area" localSheetId="9">'2019_物理物質システムコース'!$A$1:$BZ$77</definedName>
    <definedName name="_xlnm.Print_Area" localSheetId="8">'2020_物理物質システムコース'!$A$1:$BZ$77</definedName>
    <definedName name="_xlnm.Print_Area" localSheetId="7">'2021_物理物質システムコース'!$A$1:$BZ$77</definedName>
    <definedName name="_xlnm.Print_Area" localSheetId="6">'2022_物理物質システムコース'!$A$1:$BZ$77</definedName>
    <definedName name="_xlnm.Print_Area" localSheetId="4">'2023_物理物質システムコース'!$A$1:$BZ$77</definedName>
    <definedName name="_xlnm.Print_Area" localSheetId="3">'2024_物理物質システムコース'!$A$1:$BY$77</definedName>
    <definedName name="_xlnm.Print_Area" localSheetId="2">'2025_物理物質システムコース'!$A$1:$BY$77</definedName>
    <definedName name="_xlnm.Print_Area" localSheetId="5">sample!$A$1:$BY$77</definedName>
  </definedNames>
  <calcPr calcId="191029"/>
</workbook>
</file>

<file path=xl/calcChain.xml><?xml version="1.0" encoding="utf-8"?>
<calcChain xmlns="http://schemas.openxmlformats.org/spreadsheetml/2006/main">
  <c r="R66" i="65" l="1"/>
  <c r="AW66" i="58"/>
  <c r="L58" i="58"/>
  <c r="G58" i="58"/>
  <c r="H58" i="58"/>
  <c r="I58" i="58"/>
  <c r="J58" i="58"/>
  <c r="K58" i="58"/>
  <c r="M58" i="58"/>
  <c r="F58" i="58"/>
  <c r="G58" i="62"/>
  <c r="H58" i="62"/>
  <c r="I58" i="62"/>
  <c r="J58" i="62"/>
  <c r="K58" i="62"/>
  <c r="L58" i="62"/>
  <c r="M58" i="62"/>
  <c r="F58" i="62"/>
  <c r="G58" i="65"/>
  <c r="H58" i="65"/>
  <c r="I58" i="65"/>
  <c r="J58" i="65"/>
  <c r="K58" i="65"/>
  <c r="L58" i="65"/>
  <c r="M58" i="65"/>
  <c r="F58" i="65"/>
  <c r="BB75" i="68" l="1"/>
  <c r="BA75" i="68"/>
  <c r="AZ75" i="68"/>
  <c r="AY75" i="68"/>
  <c r="AX75" i="68"/>
  <c r="AW75" i="68"/>
  <c r="AV75" i="68"/>
  <c r="AU75" i="68"/>
  <c r="BB74" i="68"/>
  <c r="M62" i="68" s="1"/>
  <c r="BA74" i="68"/>
  <c r="L62" i="68" s="1"/>
  <c r="AZ74" i="68"/>
  <c r="AY74" i="68"/>
  <c r="AX74" i="68"/>
  <c r="I62" i="68" s="1"/>
  <c r="AW74" i="68"/>
  <c r="AV74" i="68"/>
  <c r="G62" i="68" s="1"/>
  <c r="AU74" i="68"/>
  <c r="BE72" i="68"/>
  <c r="BE71" i="68"/>
  <c r="AJ71" i="68"/>
  <c r="BE70" i="68"/>
  <c r="AJ70" i="68"/>
  <c r="AJ64" i="68" s="1"/>
  <c r="BE69" i="68"/>
  <c r="AJ69" i="68"/>
  <c r="BE68" i="68"/>
  <c r="AJ68" i="68"/>
  <c r="BE67" i="68"/>
  <c r="AJ67" i="68"/>
  <c r="BE66" i="68"/>
  <c r="AJ66" i="68"/>
  <c r="BE65" i="68"/>
  <c r="AJ65" i="68"/>
  <c r="M65" i="68"/>
  <c r="L65" i="68"/>
  <c r="K65" i="68"/>
  <c r="J65" i="68"/>
  <c r="N65" i="68" s="1"/>
  <c r="I65" i="68"/>
  <c r="BE64" i="68"/>
  <c r="BE63" i="68"/>
  <c r="AJ63" i="68"/>
  <c r="N63" i="68"/>
  <c r="BE62" i="68"/>
  <c r="AJ62" i="68"/>
  <c r="K62" i="68"/>
  <c r="J62" i="68"/>
  <c r="H62" i="68"/>
  <c r="F62" i="68"/>
  <c r="BE61" i="68"/>
  <c r="AJ61" i="68"/>
  <c r="N61" i="68"/>
  <c r="BE60" i="68"/>
  <c r="AJ60" i="68"/>
  <c r="BE59" i="68"/>
  <c r="AJ59" i="68"/>
  <c r="N59" i="68"/>
  <c r="BE58" i="68"/>
  <c r="AJ58" i="68"/>
  <c r="M58" i="68"/>
  <c r="L58" i="68"/>
  <c r="K58" i="68"/>
  <c r="K64" i="68" s="1"/>
  <c r="J58" i="68"/>
  <c r="I58" i="68"/>
  <c r="H58" i="68"/>
  <c r="G58" i="68"/>
  <c r="G64" i="68" s="1"/>
  <c r="F58" i="68"/>
  <c r="F64" i="68" s="1"/>
  <c r="BE57" i="68"/>
  <c r="AJ57" i="68"/>
  <c r="BE56" i="68"/>
  <c r="AJ56" i="68"/>
  <c r="BE55" i="68"/>
  <c r="AJ55" i="68"/>
  <c r="BE54" i="68"/>
  <c r="AJ54" i="68"/>
  <c r="BE53" i="68"/>
  <c r="AJ53" i="68"/>
  <c r="AJ52" i="68" s="1"/>
  <c r="M53" i="68"/>
  <c r="M69" i="68" s="1"/>
  <c r="L53" i="68"/>
  <c r="L69" i="68" s="1"/>
  <c r="K53" i="68"/>
  <c r="K69" i="68" s="1"/>
  <c r="J53" i="68"/>
  <c r="J69" i="68" s="1"/>
  <c r="I53" i="68"/>
  <c r="I69" i="68" s="1"/>
  <c r="H53" i="68"/>
  <c r="H69" i="68" s="1"/>
  <c r="G53" i="68"/>
  <c r="G69" i="68" s="1"/>
  <c r="F53" i="68"/>
  <c r="F69" i="68" s="1"/>
  <c r="BE52" i="68"/>
  <c r="BE51" i="68"/>
  <c r="AK51" i="68"/>
  <c r="AJ51" i="68"/>
  <c r="P51" i="68"/>
  <c r="BE50" i="68"/>
  <c r="P50" i="68"/>
  <c r="BE49" i="68"/>
  <c r="AG49" i="68"/>
  <c r="AF49" i="68"/>
  <c r="AE49" i="68"/>
  <c r="AD49" i="68"/>
  <c r="AC49" i="68"/>
  <c r="AB49" i="68"/>
  <c r="P49" i="68"/>
  <c r="BE48" i="68"/>
  <c r="AG48" i="68"/>
  <c r="M60" i="68" s="1"/>
  <c r="AF48" i="68"/>
  <c r="L60" i="68" s="1"/>
  <c r="AE48" i="68"/>
  <c r="K60" i="68" s="1"/>
  <c r="AD48" i="68"/>
  <c r="J60" i="68" s="1"/>
  <c r="AC48" i="68"/>
  <c r="I60" i="68" s="1"/>
  <c r="AB48" i="68"/>
  <c r="H60" i="68" s="1"/>
  <c r="N60" i="68" s="1"/>
  <c r="P48" i="68"/>
  <c r="BE47" i="68"/>
  <c r="P47" i="68"/>
  <c r="BE46" i="68"/>
  <c r="AJ46" i="68"/>
  <c r="P46" i="68"/>
  <c r="P45" i="68" s="1"/>
  <c r="R45" i="68" s="1"/>
  <c r="BE45" i="68"/>
  <c r="AJ45" i="68"/>
  <c r="Q45" i="68"/>
  <c r="BE44" i="68"/>
  <c r="AJ44" i="68"/>
  <c r="P44" i="68"/>
  <c r="BE43" i="68"/>
  <c r="AJ43" i="68"/>
  <c r="P43" i="68"/>
  <c r="BE42" i="68"/>
  <c r="AJ42" i="68"/>
  <c r="P42" i="68"/>
  <c r="P67" i="68" s="1"/>
  <c r="R66" i="68" s="1"/>
  <c r="BE41" i="68"/>
  <c r="AJ41" i="68"/>
  <c r="P41" i="68"/>
  <c r="BE40" i="68"/>
  <c r="AJ40" i="68"/>
  <c r="P40" i="68"/>
  <c r="BE39" i="68"/>
  <c r="AJ39" i="68"/>
  <c r="P39" i="68"/>
  <c r="BE38" i="68"/>
  <c r="AJ38" i="68"/>
  <c r="P38" i="68"/>
  <c r="BE37" i="68"/>
  <c r="AJ37" i="68"/>
  <c r="P37" i="68"/>
  <c r="BE36" i="68"/>
  <c r="AJ36" i="68"/>
  <c r="AJ35" i="68" s="1"/>
  <c r="P36" i="68"/>
  <c r="BE35" i="68"/>
  <c r="P35" i="68"/>
  <c r="BE34" i="68"/>
  <c r="AJ34" i="68"/>
  <c r="P34" i="68"/>
  <c r="R33" i="68" s="1"/>
  <c r="BE33" i="68"/>
  <c r="BG30" i="68" s="1"/>
  <c r="AJ33" i="68"/>
  <c r="Q33" i="68"/>
  <c r="BE32" i="68"/>
  <c r="AJ32" i="68"/>
  <c r="BE31" i="68"/>
  <c r="AZ30" i="68" s="1"/>
  <c r="AJ31" i="68"/>
  <c r="P31" i="68"/>
  <c r="BE30" i="68"/>
  <c r="BC30" i="68" s="1"/>
  <c r="AJ30" i="68"/>
  <c r="P30" i="68"/>
  <c r="BE29" i="68"/>
  <c r="AJ29" i="68"/>
  <c r="R29" i="68"/>
  <c r="P29" i="68"/>
  <c r="BE28" i="68"/>
  <c r="BE27" i="68" s="1"/>
  <c r="AJ28" i="68"/>
  <c r="P28" i="68"/>
  <c r="AJ27" i="68"/>
  <c r="P27" i="68"/>
  <c r="BE26" i="68"/>
  <c r="AJ26" i="68"/>
  <c r="P26" i="68"/>
  <c r="BE25" i="68"/>
  <c r="AJ25" i="68"/>
  <c r="Q25" i="68"/>
  <c r="R25" i="68" s="1"/>
  <c r="P25" i="68"/>
  <c r="BE24" i="68"/>
  <c r="AJ24" i="68"/>
  <c r="P24" i="68"/>
  <c r="BE23" i="68"/>
  <c r="AJ23" i="68"/>
  <c r="P23" i="68"/>
  <c r="BE22" i="68"/>
  <c r="BE21" i="68" s="1"/>
  <c r="AJ22" i="68"/>
  <c r="P22" i="68"/>
  <c r="P21" i="68" s="1"/>
  <c r="AJ21" i="68"/>
  <c r="R21" i="68"/>
  <c r="Q21" i="68"/>
  <c r="BE20" i="68"/>
  <c r="AJ20" i="68"/>
  <c r="P20" i="68"/>
  <c r="BS19" i="68"/>
  <c r="BE19" i="68"/>
  <c r="BI18" i="68" s="1"/>
  <c r="AJ19" i="68"/>
  <c r="P19" i="68"/>
  <c r="P17" i="68" s="1"/>
  <c r="BH18" i="68"/>
  <c r="BF18" i="68"/>
  <c r="AJ18" i="68"/>
  <c r="P18" i="68"/>
  <c r="BE17" i="68"/>
  <c r="AJ17" i="68"/>
  <c r="Q17" i="68"/>
  <c r="R17" i="68" s="1"/>
  <c r="BR16" i="68"/>
  <c r="BS12" i="68" s="1"/>
  <c r="BT11" i="68" s="1"/>
  <c r="BE16" i="68"/>
  <c r="BI12" i="68" s="1"/>
  <c r="AJ16" i="68"/>
  <c r="P16" i="68"/>
  <c r="BE15" i="68"/>
  <c r="AJ15" i="68"/>
  <c r="P15" i="68"/>
  <c r="BE14" i="68"/>
  <c r="AJ14" i="68"/>
  <c r="AJ9" i="68" s="1"/>
  <c r="P14" i="68"/>
  <c r="P11" i="68" s="1"/>
  <c r="P10" i="68" s="1"/>
  <c r="BR13" i="68"/>
  <c r="BE13" i="68"/>
  <c r="BE12" i="68" s="1"/>
  <c r="AJ13" i="68"/>
  <c r="P13" i="68"/>
  <c r="BH12" i="68"/>
  <c r="BF12" i="68"/>
  <c r="BF11" i="68" s="1"/>
  <c r="BF8" i="68" s="1"/>
  <c r="AJ12" i="68"/>
  <c r="P12" i="68"/>
  <c r="AJ11" i="68"/>
  <c r="Q11" i="68"/>
  <c r="R11" i="68" s="1"/>
  <c r="AJ10" i="68"/>
  <c r="BH8" i="68"/>
  <c r="AK8" i="68"/>
  <c r="S8" i="68"/>
  <c r="Q8" i="68"/>
  <c r="Q7" i="68" s="1"/>
  <c r="S7" i="68"/>
  <c r="AR6" i="68"/>
  <c r="X6" i="68"/>
  <c r="BA4" i="68"/>
  <c r="AY4" i="68"/>
  <c r="AW4" i="68"/>
  <c r="AU4" i="68"/>
  <c r="AQ4" i="68"/>
  <c r="AF4" i="68"/>
  <c r="AD4" i="68"/>
  <c r="AB4" i="68"/>
  <c r="Z4" i="68"/>
  <c r="W4" i="68"/>
  <c r="AQ3" i="68"/>
  <c r="W3" i="68"/>
  <c r="BH1" i="68"/>
  <c r="AY1" i="68"/>
  <c r="AT1" i="68"/>
  <c r="AM1" i="68"/>
  <c r="AE1" i="68"/>
  <c r="Y1" i="68"/>
  <c r="BI11" i="65"/>
  <c r="AJ9" i="65"/>
  <c r="AJ35" i="65"/>
  <c r="AK51" i="65"/>
  <c r="M69" i="65"/>
  <c r="L69" i="65"/>
  <c r="K69" i="65"/>
  <c r="J69" i="65"/>
  <c r="I69" i="65"/>
  <c r="M62" i="65"/>
  <c r="L62" i="65"/>
  <c r="K62" i="65"/>
  <c r="J62" i="65"/>
  <c r="I62" i="65"/>
  <c r="BA75" i="65"/>
  <c r="AV75" i="65"/>
  <c r="AW75" i="65"/>
  <c r="AX75" i="65"/>
  <c r="AY75" i="65"/>
  <c r="AZ75" i="65"/>
  <c r="BB75" i="65"/>
  <c r="AU75" i="65"/>
  <c r="BB74" i="65"/>
  <c r="AW74" i="65"/>
  <c r="H62" i="65" s="1"/>
  <c r="AX74" i="65"/>
  <c r="AY74" i="65"/>
  <c r="AZ74" i="65"/>
  <c r="BA74" i="65"/>
  <c r="AV74" i="65"/>
  <c r="G62" i="65" s="1"/>
  <c r="AU74" i="65"/>
  <c r="F62" i="65" s="1"/>
  <c r="BE11" i="65"/>
  <c r="BE27" i="65"/>
  <c r="BE69" i="65"/>
  <c r="BE72" i="65"/>
  <c r="BE71" i="65"/>
  <c r="BE70" i="65"/>
  <c r="N62" i="65" l="1"/>
  <c r="BI27" i="68"/>
  <c r="BG27" i="68"/>
  <c r="F70" i="68"/>
  <c r="F66" i="68"/>
  <c r="H64" i="68"/>
  <c r="N62" i="68"/>
  <c r="AL9" i="68"/>
  <c r="AN9" i="68"/>
  <c r="AJ8" i="68"/>
  <c r="G70" i="68"/>
  <c r="G66" i="68"/>
  <c r="I64" i="68"/>
  <c r="T10" i="68"/>
  <c r="P9" i="68"/>
  <c r="P8" i="68" s="1"/>
  <c r="R10" i="68"/>
  <c r="J64" i="68"/>
  <c r="AN35" i="68"/>
  <c r="AL35" i="68"/>
  <c r="K70" i="68"/>
  <c r="K66" i="68"/>
  <c r="BI21" i="68"/>
  <c r="BG21" i="68"/>
  <c r="BC21" i="68"/>
  <c r="AZ21" i="68"/>
  <c r="BC12" i="68"/>
  <c r="AZ12" i="68"/>
  <c r="L64" i="68"/>
  <c r="M64" i="68"/>
  <c r="BE18" i="68"/>
  <c r="BI30" i="68"/>
  <c r="P33" i="68"/>
  <c r="P32" i="68" s="1"/>
  <c r="N58" i="68"/>
  <c r="BE68" i="65"/>
  <c r="R65" i="62"/>
  <c r="P65" i="62"/>
  <c r="R8" i="68" l="1"/>
  <c r="T8" i="68"/>
  <c r="H70" i="68"/>
  <c r="H66" i="68"/>
  <c r="I70" i="68"/>
  <c r="I66" i="68"/>
  <c r="AZ18" i="68"/>
  <c r="BC18" i="68"/>
  <c r="BE10" i="68" s="1"/>
  <c r="BI10" i="68" s="1"/>
  <c r="BG18" i="68"/>
  <c r="L66" i="68"/>
  <c r="L70" i="68"/>
  <c r="BE11" i="68"/>
  <c r="N64" i="68"/>
  <c r="M66" i="68"/>
  <c r="M70" i="68"/>
  <c r="AN8" i="68"/>
  <c r="AL8" i="68"/>
  <c r="BE9" i="68"/>
  <c r="BG9" i="68" s="1"/>
  <c r="R32" i="68"/>
  <c r="T32" i="68"/>
  <c r="J70" i="68"/>
  <c r="N70" i="68" s="1"/>
  <c r="J66" i="68"/>
  <c r="P65" i="49"/>
  <c r="P65" i="52"/>
  <c r="P65" i="58"/>
  <c r="BG11" i="68" l="1"/>
  <c r="BI11" i="68"/>
  <c r="BE8" i="68"/>
  <c r="BI8" i="68" l="1"/>
  <c r="BI6" i="68" s="1"/>
  <c r="BG8" i="68"/>
  <c r="BG6" i="68" s="1"/>
  <c r="P7" i="68"/>
  <c r="T7" i="68" l="1"/>
  <c r="T6" i="68" s="1"/>
  <c r="R7" i="68"/>
  <c r="R6" i="68" s="1"/>
  <c r="M66" i="49" l="1"/>
  <c r="L66" i="49"/>
  <c r="K66" i="49"/>
  <c r="J66" i="49"/>
  <c r="I66" i="49"/>
  <c r="M66" i="48"/>
  <c r="L66" i="48"/>
  <c r="K66" i="48"/>
  <c r="J66" i="48"/>
  <c r="I66" i="48"/>
  <c r="H66" i="48"/>
  <c r="G66" i="48"/>
  <c r="M66" i="44"/>
  <c r="L66" i="44"/>
  <c r="K66" i="44"/>
  <c r="J66" i="44"/>
  <c r="I66" i="44"/>
  <c r="H66" i="44"/>
  <c r="G66" i="44"/>
  <c r="M66" i="52"/>
  <c r="L66" i="52"/>
  <c r="K66" i="52"/>
  <c r="J66" i="52"/>
  <c r="I66" i="52"/>
  <c r="H66" i="52"/>
  <c r="G66" i="52"/>
  <c r="AO8" i="52" l="1"/>
  <c r="BH6" i="52"/>
  <c r="BJ6" i="52"/>
  <c r="BI11" i="62"/>
  <c r="BI10" i="62"/>
  <c r="BI8" i="62"/>
  <c r="BG8" i="62"/>
  <c r="BG6" i="62" s="1"/>
  <c r="BH9" i="58"/>
  <c r="BH6" i="58" s="1"/>
  <c r="BH19" i="58"/>
  <c r="BJ6" i="58"/>
  <c r="BI6" i="62" l="1"/>
  <c r="BF11" i="65"/>
  <c r="BF8" i="65"/>
  <c r="AJ71" i="65"/>
  <c r="AJ70" i="65"/>
  <c r="AJ69" i="65"/>
  <c r="AJ68" i="65"/>
  <c r="BE67" i="65"/>
  <c r="AJ67" i="65"/>
  <c r="BE66" i="65"/>
  <c r="AJ66" i="65"/>
  <c r="BE65" i="65"/>
  <c r="AJ65" i="65"/>
  <c r="AJ64" i="65" s="1"/>
  <c r="M65" i="65"/>
  <c r="L65" i="65"/>
  <c r="K65" i="65"/>
  <c r="J65" i="65"/>
  <c r="I65" i="65"/>
  <c r="N65" i="65" s="1"/>
  <c r="BE64" i="65"/>
  <c r="BE63" i="65"/>
  <c r="AJ63" i="65"/>
  <c r="N63" i="65"/>
  <c r="BE62" i="65"/>
  <c r="AJ62" i="65"/>
  <c r="BE61" i="65"/>
  <c r="AJ61" i="65"/>
  <c r="N61" i="65"/>
  <c r="BE60" i="65"/>
  <c r="AJ60" i="65"/>
  <c r="BE59" i="65"/>
  <c r="AJ59" i="65"/>
  <c r="N59" i="65"/>
  <c r="BE58" i="65"/>
  <c r="AJ58" i="65"/>
  <c r="F64" i="65"/>
  <c r="F66" i="65" s="1"/>
  <c r="BE57" i="65"/>
  <c r="AJ57" i="65"/>
  <c r="BE56" i="65"/>
  <c r="AJ56" i="65"/>
  <c r="BE55" i="65"/>
  <c r="AJ55" i="65"/>
  <c r="AJ52" i="65" s="1"/>
  <c r="BE54" i="65"/>
  <c r="AJ54" i="65"/>
  <c r="BE53" i="65"/>
  <c r="AJ53" i="65"/>
  <c r="M53" i="65"/>
  <c r="L53" i="65"/>
  <c r="K53" i="65"/>
  <c r="J53" i="65"/>
  <c r="I53" i="65"/>
  <c r="H53" i="65"/>
  <c r="H69" i="65" s="1"/>
  <c r="G53" i="65"/>
  <c r="G69" i="65" s="1"/>
  <c r="F53" i="65"/>
  <c r="F69" i="65" s="1"/>
  <c r="BE52" i="65"/>
  <c r="BE51" i="65"/>
  <c r="AJ51" i="65"/>
  <c r="P51" i="65"/>
  <c r="BE50" i="65"/>
  <c r="P50" i="65"/>
  <c r="BE49" i="65"/>
  <c r="AG49" i="65"/>
  <c r="AF49" i="65"/>
  <c r="AE49" i="65"/>
  <c r="AD49" i="65"/>
  <c r="AC49" i="65"/>
  <c r="AB49" i="65"/>
  <c r="P49" i="65"/>
  <c r="BE48" i="65"/>
  <c r="AG48" i="65"/>
  <c r="M60" i="65" s="1"/>
  <c r="AF48" i="65"/>
  <c r="L60" i="65" s="1"/>
  <c r="AE48" i="65"/>
  <c r="K60" i="65" s="1"/>
  <c r="AD48" i="65"/>
  <c r="J60" i="65" s="1"/>
  <c r="AC48" i="65"/>
  <c r="I60" i="65" s="1"/>
  <c r="AB48" i="65"/>
  <c r="H60" i="65" s="1"/>
  <c r="P48" i="65"/>
  <c r="BE47" i="65"/>
  <c r="P47" i="65"/>
  <c r="BE46" i="65"/>
  <c r="AJ46" i="65"/>
  <c r="P46" i="65"/>
  <c r="BE45" i="65"/>
  <c r="AJ45" i="65"/>
  <c r="Q45" i="65"/>
  <c r="BE44" i="65"/>
  <c r="AJ44" i="65"/>
  <c r="P44" i="65"/>
  <c r="BE43" i="65"/>
  <c r="AJ43" i="65"/>
  <c r="P43" i="65"/>
  <c r="BE42" i="65"/>
  <c r="AJ42" i="65"/>
  <c r="P42" i="65"/>
  <c r="BE41" i="65"/>
  <c r="AJ41" i="65"/>
  <c r="P41" i="65"/>
  <c r="BE40" i="65"/>
  <c r="AJ40" i="65"/>
  <c r="P40" i="65"/>
  <c r="BE39" i="65"/>
  <c r="AJ39" i="65"/>
  <c r="P39" i="65"/>
  <c r="BE38" i="65"/>
  <c r="AJ38" i="65"/>
  <c r="P38" i="65"/>
  <c r="BE37" i="65"/>
  <c r="AJ37" i="65"/>
  <c r="P37" i="65"/>
  <c r="BE36" i="65"/>
  <c r="AJ36" i="65"/>
  <c r="P36" i="65"/>
  <c r="BE35" i="65"/>
  <c r="P35" i="65"/>
  <c r="BE34" i="65"/>
  <c r="AJ34" i="65"/>
  <c r="P34" i="65"/>
  <c r="BE33" i="65"/>
  <c r="AJ33" i="65"/>
  <c r="Q33" i="65"/>
  <c r="BE32" i="65"/>
  <c r="AJ32" i="65"/>
  <c r="BE31" i="65"/>
  <c r="AJ31" i="65"/>
  <c r="P31" i="65"/>
  <c r="AJ30" i="65"/>
  <c r="P30" i="65"/>
  <c r="BE29" i="65"/>
  <c r="AJ29" i="65"/>
  <c r="BE28" i="65"/>
  <c r="AJ28" i="65"/>
  <c r="P28" i="65"/>
  <c r="AJ27" i="65"/>
  <c r="P27" i="65"/>
  <c r="BE26" i="65"/>
  <c r="AJ26" i="65"/>
  <c r="P26" i="65"/>
  <c r="BE25" i="65"/>
  <c r="AJ25" i="65"/>
  <c r="Q25" i="65"/>
  <c r="BE24" i="65"/>
  <c r="AJ24" i="65"/>
  <c r="P24" i="65"/>
  <c r="BE23" i="65"/>
  <c r="AJ23" i="65"/>
  <c r="P23" i="65"/>
  <c r="BE22" i="65"/>
  <c r="AJ22" i="65"/>
  <c r="P22" i="65"/>
  <c r="AJ21" i="65"/>
  <c r="Q21" i="65"/>
  <c r="BE20" i="65"/>
  <c r="AJ20" i="65"/>
  <c r="P20" i="65"/>
  <c r="BS19" i="65"/>
  <c r="BE19" i="65"/>
  <c r="BE18" i="65" s="1"/>
  <c r="AJ19" i="65"/>
  <c r="P19" i="65"/>
  <c r="BH18" i="65"/>
  <c r="BF18" i="65"/>
  <c r="AJ18" i="65"/>
  <c r="P18" i="65"/>
  <c r="BE17" i="65"/>
  <c r="AJ17" i="65"/>
  <c r="Q17" i="65"/>
  <c r="BR16" i="65"/>
  <c r="BE16" i="65"/>
  <c r="AJ16" i="65"/>
  <c r="P16" i="65"/>
  <c r="BE15" i="65"/>
  <c r="AJ15" i="65"/>
  <c r="P15" i="65"/>
  <c r="BE14" i="65"/>
  <c r="AJ14" i="65"/>
  <c r="P14" i="65"/>
  <c r="BR13" i="65"/>
  <c r="BS12" i="65" s="1"/>
  <c r="BT11" i="65" s="1"/>
  <c r="BE13" i="65"/>
  <c r="AJ13" i="65"/>
  <c r="P13" i="65"/>
  <c r="BH12" i="65"/>
  <c r="BF12" i="65"/>
  <c r="AJ12" i="65"/>
  <c r="P12" i="65"/>
  <c r="AJ11" i="65"/>
  <c r="Q11" i="65"/>
  <c r="AJ10" i="65"/>
  <c r="BH8" i="65"/>
  <c r="AK8" i="65"/>
  <c r="S8" i="65"/>
  <c r="Q8" i="65"/>
  <c r="S7" i="65"/>
  <c r="AR6" i="65"/>
  <c r="X6" i="65"/>
  <c r="BA4" i="65"/>
  <c r="AY4" i="65"/>
  <c r="AW4" i="65"/>
  <c r="AU4" i="65"/>
  <c r="AQ4" i="65"/>
  <c r="AF4" i="65"/>
  <c r="AD4" i="65"/>
  <c r="AB4" i="65"/>
  <c r="Z4" i="65"/>
  <c r="W4" i="65"/>
  <c r="AQ3" i="65"/>
  <c r="W3" i="65"/>
  <c r="BH1" i="65"/>
  <c r="AY1" i="65"/>
  <c r="AT1" i="65"/>
  <c r="AM1" i="65"/>
  <c r="AE1" i="65"/>
  <c r="Y1" i="65"/>
  <c r="BE30" i="65" l="1"/>
  <c r="P67" i="65"/>
  <c r="BE12" i="65"/>
  <c r="BC12" i="65" s="1"/>
  <c r="P25" i="65"/>
  <c r="AZ30" i="65"/>
  <c r="BI18" i="65"/>
  <c r="BI12" i="65"/>
  <c r="G64" i="65"/>
  <c r="G66" i="65" s="1"/>
  <c r="AL9" i="65"/>
  <c r="H64" i="65"/>
  <c r="H66" i="65" s="1"/>
  <c r="I64" i="65"/>
  <c r="I66" i="65" s="1"/>
  <c r="K64" i="65"/>
  <c r="P45" i="65"/>
  <c r="R45" i="65" s="1"/>
  <c r="P33" i="65"/>
  <c r="R25" i="65"/>
  <c r="BE21" i="65"/>
  <c r="Q7" i="65"/>
  <c r="R29" i="65"/>
  <c r="P29" i="65"/>
  <c r="P21" i="65"/>
  <c r="R21" i="65"/>
  <c r="R17" i="65"/>
  <c r="P17" i="65"/>
  <c r="R11" i="65"/>
  <c r="P11" i="65"/>
  <c r="AZ18" i="65"/>
  <c r="BG18" i="65"/>
  <c r="BC18" i="65"/>
  <c r="J64" i="65"/>
  <c r="J66" i="65" s="1"/>
  <c r="BI21" i="65"/>
  <c r="AL35" i="65"/>
  <c r="AN35" i="65"/>
  <c r="L64" i="65"/>
  <c r="L66" i="65" s="1"/>
  <c r="M64" i="65"/>
  <c r="M66" i="65" s="1"/>
  <c r="BG27" i="65"/>
  <c r="BI27" i="65"/>
  <c r="N60" i="65"/>
  <c r="BG30" i="65"/>
  <c r="R33" i="65"/>
  <c r="N58" i="65"/>
  <c r="AE1" i="62"/>
  <c r="X6" i="62"/>
  <c r="W3" i="62"/>
  <c r="W4" i="62"/>
  <c r="AJ71" i="62"/>
  <c r="AJ70" i="62"/>
  <c r="AJ69" i="62"/>
  <c r="AJ68" i="62"/>
  <c r="BB67" i="62"/>
  <c r="BA67" i="62"/>
  <c r="AZ67" i="62"/>
  <c r="AY67" i="62"/>
  <c r="AX67" i="62"/>
  <c r="AW67" i="62"/>
  <c r="AV67" i="62"/>
  <c r="AU67" i="62"/>
  <c r="AJ67" i="62"/>
  <c r="BB66" i="62"/>
  <c r="M62" i="62" s="1"/>
  <c r="BA66" i="62"/>
  <c r="L62" i="62" s="1"/>
  <c r="AZ66" i="62"/>
  <c r="K62" i="62" s="1"/>
  <c r="AY66" i="62"/>
  <c r="AX66" i="62"/>
  <c r="I62" i="62" s="1"/>
  <c r="AW66" i="62"/>
  <c r="H62" i="62" s="1"/>
  <c r="AV66" i="62"/>
  <c r="G62" i="62" s="1"/>
  <c r="AU66" i="62"/>
  <c r="F62" i="62" s="1"/>
  <c r="AJ66" i="62"/>
  <c r="AJ65" i="62"/>
  <c r="M65" i="62"/>
  <c r="L65" i="62"/>
  <c r="K65" i="62"/>
  <c r="J65" i="62"/>
  <c r="I65" i="62"/>
  <c r="N65" i="62" s="1"/>
  <c r="F65" i="62"/>
  <c r="BE64" i="62"/>
  <c r="BE63" i="62"/>
  <c r="AJ63" i="62"/>
  <c r="N63" i="62"/>
  <c r="BE62" i="62"/>
  <c r="AJ62" i="62"/>
  <c r="J62" i="62"/>
  <c r="BE61" i="62"/>
  <c r="AJ61" i="62"/>
  <c r="N61" i="62"/>
  <c r="BE60" i="62"/>
  <c r="AJ60" i="62"/>
  <c r="BE59" i="62"/>
  <c r="AJ59" i="62"/>
  <c r="N59" i="62"/>
  <c r="BE58" i="62"/>
  <c r="AJ58" i="62"/>
  <c r="BE57" i="62"/>
  <c r="AJ57" i="62"/>
  <c r="BE56" i="62"/>
  <c r="AJ56" i="62"/>
  <c r="BE55" i="62"/>
  <c r="AJ55" i="62"/>
  <c r="BE54" i="62"/>
  <c r="AJ54" i="62"/>
  <c r="BE53" i="62"/>
  <c r="AJ53" i="62"/>
  <c r="M53" i="62"/>
  <c r="L53" i="62"/>
  <c r="K53" i="62"/>
  <c r="J53" i="62"/>
  <c r="I53" i="62"/>
  <c r="H53" i="62"/>
  <c r="H69" i="62" s="1"/>
  <c r="G53" i="62"/>
  <c r="G69" i="62" s="1"/>
  <c r="F53" i="62"/>
  <c r="F69" i="62" s="1"/>
  <c r="BE52" i="62"/>
  <c r="BE51" i="62"/>
  <c r="P51" i="62"/>
  <c r="BE50" i="62"/>
  <c r="P50" i="62"/>
  <c r="BE49" i="62"/>
  <c r="P49" i="62"/>
  <c r="BE48" i="62"/>
  <c r="AG48" i="62"/>
  <c r="AF48" i="62"/>
  <c r="AE48" i="62"/>
  <c r="AD48" i="62"/>
  <c r="AC48" i="62"/>
  <c r="P48" i="62"/>
  <c r="BE47" i="62"/>
  <c r="AG47" i="62"/>
  <c r="M60" i="62" s="1"/>
  <c r="AF47" i="62"/>
  <c r="L60" i="62" s="1"/>
  <c r="AE47" i="62"/>
  <c r="K60" i="62" s="1"/>
  <c r="AD47" i="62"/>
  <c r="J60" i="62" s="1"/>
  <c r="J64" i="62" s="1"/>
  <c r="J66" i="62" s="1"/>
  <c r="AC47" i="62"/>
  <c r="I60" i="62" s="1"/>
  <c r="P47" i="62"/>
  <c r="BE46" i="62"/>
  <c r="P46" i="62"/>
  <c r="BE45" i="62"/>
  <c r="AJ45" i="62"/>
  <c r="Q45" i="62"/>
  <c r="BE44" i="62"/>
  <c r="AJ44" i="62"/>
  <c r="P44" i="62"/>
  <c r="BE43" i="62"/>
  <c r="AJ43" i="62"/>
  <c r="P43" i="62"/>
  <c r="BE42" i="62"/>
  <c r="AJ42" i="62"/>
  <c r="P42" i="62"/>
  <c r="BE41" i="62"/>
  <c r="AJ41" i="62"/>
  <c r="P41" i="62"/>
  <c r="BE40" i="62"/>
  <c r="AJ40" i="62"/>
  <c r="P40" i="62"/>
  <c r="BE39" i="62"/>
  <c r="AJ39" i="62"/>
  <c r="P39" i="62"/>
  <c r="BE38" i="62"/>
  <c r="AJ38" i="62"/>
  <c r="P38" i="62"/>
  <c r="BE37" i="62"/>
  <c r="AJ37" i="62"/>
  <c r="P37" i="62"/>
  <c r="BE36" i="62"/>
  <c r="AJ36" i="62"/>
  <c r="P36" i="62"/>
  <c r="BE35" i="62"/>
  <c r="AJ35" i="62"/>
  <c r="P35" i="62"/>
  <c r="BE34" i="62"/>
  <c r="P34" i="62"/>
  <c r="BE33" i="62"/>
  <c r="AJ33" i="62"/>
  <c r="Q33" i="62"/>
  <c r="BE32" i="62"/>
  <c r="AJ32" i="62"/>
  <c r="BE31" i="62"/>
  <c r="AJ31" i="62"/>
  <c r="P31" i="62"/>
  <c r="BE30" i="62"/>
  <c r="AJ30" i="62"/>
  <c r="P30" i="62"/>
  <c r="BE29" i="62"/>
  <c r="AJ29" i="62"/>
  <c r="AJ28" i="62"/>
  <c r="P28" i="62"/>
  <c r="BE27" i="62"/>
  <c r="AJ27" i="62"/>
  <c r="P27" i="62"/>
  <c r="BE26" i="62"/>
  <c r="AJ26" i="62"/>
  <c r="P26" i="62"/>
  <c r="AJ25" i="62"/>
  <c r="Q25" i="62"/>
  <c r="BE24" i="62"/>
  <c r="AJ24" i="62"/>
  <c r="P24" i="62"/>
  <c r="BE23" i="62"/>
  <c r="AJ23" i="62"/>
  <c r="P23" i="62"/>
  <c r="AJ22" i="62"/>
  <c r="P22" i="62"/>
  <c r="BE21" i="62"/>
  <c r="AJ21" i="62"/>
  <c r="Q21" i="62"/>
  <c r="BE20" i="62"/>
  <c r="BI19" i="62" s="1"/>
  <c r="AJ20" i="62"/>
  <c r="P20" i="62"/>
  <c r="BS19" i="62"/>
  <c r="BH19" i="62"/>
  <c r="BF19" i="62"/>
  <c r="AJ19" i="62"/>
  <c r="P19" i="62"/>
  <c r="BE18" i="62"/>
  <c r="AJ18" i="62"/>
  <c r="P18" i="62"/>
  <c r="BE17" i="62"/>
  <c r="AJ17" i="62"/>
  <c r="Q17" i="62"/>
  <c r="BR16" i="62"/>
  <c r="BE16" i="62"/>
  <c r="AJ16" i="62"/>
  <c r="P16" i="62"/>
  <c r="BE15" i="62"/>
  <c r="AJ15" i="62"/>
  <c r="P15" i="62"/>
  <c r="BE14" i="62"/>
  <c r="AJ14" i="62"/>
  <c r="P14" i="62"/>
  <c r="BR13" i="62"/>
  <c r="BE13" i="62"/>
  <c r="AJ13" i="62"/>
  <c r="P13" i="62"/>
  <c r="BH12" i="62"/>
  <c r="BF12" i="62"/>
  <c r="AJ12" i="62"/>
  <c r="P12" i="62"/>
  <c r="AJ11" i="62"/>
  <c r="Q11" i="62"/>
  <c r="AJ10" i="62"/>
  <c r="AK9" i="62"/>
  <c r="AK8" i="62" s="1"/>
  <c r="BH8" i="62"/>
  <c r="AM8" i="62"/>
  <c r="S8" i="62"/>
  <c r="Q8" i="62"/>
  <c r="AR6" i="62"/>
  <c r="BA4" i="62"/>
  <c r="AY4" i="62"/>
  <c r="AW4" i="62"/>
  <c r="AU4" i="62"/>
  <c r="AQ4" i="62"/>
  <c r="AF4" i="62"/>
  <c r="AD4" i="62"/>
  <c r="AB4" i="62"/>
  <c r="Z4" i="62"/>
  <c r="AQ3" i="62"/>
  <c r="BH1" i="62"/>
  <c r="AY1" i="62"/>
  <c r="AT1" i="62"/>
  <c r="AM1" i="62"/>
  <c r="Y1" i="62"/>
  <c r="H70" i="65" l="1"/>
  <c r="K70" i="65"/>
  <c r="K66" i="65"/>
  <c r="P32" i="65"/>
  <c r="T32" i="65" s="1"/>
  <c r="AZ12" i="65"/>
  <c r="BE8" i="65"/>
  <c r="G70" i="65"/>
  <c r="F70" i="65"/>
  <c r="I70" i="65"/>
  <c r="AN9" i="65"/>
  <c r="AJ8" i="65"/>
  <c r="AL8" i="65" s="1"/>
  <c r="BC30" i="65"/>
  <c r="BI30" i="65"/>
  <c r="BG21" i="65"/>
  <c r="AZ21" i="65"/>
  <c r="BC21" i="65"/>
  <c r="P10" i="65"/>
  <c r="T10" i="65" s="1"/>
  <c r="J70" i="65"/>
  <c r="M70" i="65"/>
  <c r="L70" i="65"/>
  <c r="N64" i="65"/>
  <c r="M69" i="62"/>
  <c r="AJ52" i="62"/>
  <c r="AJ9" i="62"/>
  <c r="AJ8" i="62" s="1"/>
  <c r="P17" i="62"/>
  <c r="AJ34" i="62"/>
  <c r="AN34" i="62" s="1"/>
  <c r="R33" i="62"/>
  <c r="S7" i="62"/>
  <c r="BF11" i="62"/>
  <c r="BF8" i="62" s="1"/>
  <c r="Q7" i="62" s="1"/>
  <c r="BE22" i="62"/>
  <c r="BE25" i="62"/>
  <c r="R29" i="62"/>
  <c r="J69" i="62"/>
  <c r="N62" i="62"/>
  <c r="BG22" i="62"/>
  <c r="BI22" i="62"/>
  <c r="AZ22" i="62"/>
  <c r="BC22" i="62"/>
  <c r="BS12" i="62"/>
  <c r="BT11" i="62" s="1"/>
  <c r="BE28" i="62"/>
  <c r="BI28" i="62" s="1"/>
  <c r="N58" i="62"/>
  <c r="BI12" i="62"/>
  <c r="P45" i="62"/>
  <c r="R45" i="62" s="1"/>
  <c r="I69" i="62"/>
  <c r="G64" i="62"/>
  <c r="R11" i="62"/>
  <c r="P21" i="62"/>
  <c r="H64" i="62"/>
  <c r="H66" i="62" s="1"/>
  <c r="P11" i="62"/>
  <c r="R25" i="62"/>
  <c r="P29" i="62"/>
  <c r="K64" i="62"/>
  <c r="AJ51" i="62"/>
  <c r="R17" i="62"/>
  <c r="BE19" i="62"/>
  <c r="BC19" i="62" s="1"/>
  <c r="P25" i="62"/>
  <c r="BG28" i="62"/>
  <c r="K69" i="62"/>
  <c r="I64" i="62"/>
  <c r="AJ64" i="62"/>
  <c r="R21" i="62"/>
  <c r="P33" i="62"/>
  <c r="L69" i="62"/>
  <c r="BG25" i="62"/>
  <c r="BI25" i="62"/>
  <c r="AL8" i="62"/>
  <c r="M64" i="62"/>
  <c r="M66" i="62" s="1"/>
  <c r="L64" i="62"/>
  <c r="L66" i="62" s="1"/>
  <c r="N60" i="62"/>
  <c r="J70" i="62"/>
  <c r="BG19" i="62"/>
  <c r="AZ28" i="62"/>
  <c r="BE12" i="62"/>
  <c r="AN9" i="62"/>
  <c r="AN8" i="62" s="1"/>
  <c r="F64" i="62"/>
  <c r="AZ19" i="62"/>
  <c r="G70" i="62" l="1"/>
  <c r="G66" i="62"/>
  <c r="K70" i="62"/>
  <c r="K66" i="62"/>
  <c r="I70" i="62"/>
  <c r="I66" i="62"/>
  <c r="H70" i="62"/>
  <c r="AN8" i="65"/>
  <c r="P10" i="62"/>
  <c r="R10" i="62" s="1"/>
  <c r="R32" i="65"/>
  <c r="BG11" i="65"/>
  <c r="BE9" i="65"/>
  <c r="BG9" i="65" s="1"/>
  <c r="BE10" i="65"/>
  <c r="BI10" i="65" s="1"/>
  <c r="N70" i="65"/>
  <c r="R10" i="65"/>
  <c r="P9" i="65"/>
  <c r="P8" i="65" s="1"/>
  <c r="R8" i="65" s="1"/>
  <c r="BI8" i="65"/>
  <c r="BG8" i="65"/>
  <c r="AL34" i="62"/>
  <c r="P32" i="62"/>
  <c r="AL9" i="62"/>
  <c r="BC28" i="62"/>
  <c r="L70" i="62"/>
  <c r="AZ12" i="62"/>
  <c r="BE9" i="62" s="1"/>
  <c r="BG9" i="62" s="1"/>
  <c r="BC12" i="62"/>
  <c r="BE11" i="62"/>
  <c r="F70" i="62"/>
  <c r="N64" i="62"/>
  <c r="F66" i="62"/>
  <c r="M70" i="62"/>
  <c r="BF44" i="58"/>
  <c r="P9" i="62" l="1"/>
  <c r="P8" i="62" s="1"/>
  <c r="T8" i="62" s="1"/>
  <c r="T10" i="62"/>
  <c r="BG6" i="65"/>
  <c r="BI6" i="65"/>
  <c r="T8" i="65"/>
  <c r="P7" i="65"/>
  <c r="T7" i="65" s="1"/>
  <c r="T32" i="62"/>
  <c r="R32" i="62"/>
  <c r="BE10" i="62"/>
  <c r="BG11" i="62"/>
  <c r="BE8" i="62"/>
  <c r="N70" i="62"/>
  <c r="AK71" i="58"/>
  <c r="AK70" i="58"/>
  <c r="AK69" i="58"/>
  <c r="AK68" i="58"/>
  <c r="BC67" i="58"/>
  <c r="BB67" i="58"/>
  <c r="BA67" i="58"/>
  <c r="AZ67" i="58"/>
  <c r="AY67" i="58"/>
  <c r="AX67" i="58"/>
  <c r="AW67" i="58"/>
  <c r="AV67" i="58"/>
  <c r="AK67" i="58"/>
  <c r="BC66" i="58"/>
  <c r="M62" i="58" s="1"/>
  <c r="BB66" i="58"/>
  <c r="BA66" i="58"/>
  <c r="AZ66" i="58"/>
  <c r="J62" i="58" s="1"/>
  <c r="AY66" i="58"/>
  <c r="I62" i="58" s="1"/>
  <c r="AX66" i="58"/>
  <c r="H62" i="58" s="1"/>
  <c r="G62" i="58"/>
  <c r="AV66" i="58"/>
  <c r="F62" i="58" s="1"/>
  <c r="AK66" i="58"/>
  <c r="AK65" i="58"/>
  <c r="AK64" i="58" s="1"/>
  <c r="M65" i="58"/>
  <c r="L65" i="58"/>
  <c r="K65" i="58"/>
  <c r="J65" i="58"/>
  <c r="I65" i="58"/>
  <c r="F65" i="58"/>
  <c r="N65" i="58" s="1"/>
  <c r="BF64" i="58"/>
  <c r="BF63" i="58"/>
  <c r="AK63" i="58"/>
  <c r="N63" i="58"/>
  <c r="BF62" i="58"/>
  <c r="AK62" i="58"/>
  <c r="L62" i="58"/>
  <c r="K62" i="58"/>
  <c r="BF61" i="58"/>
  <c r="AK61" i="58"/>
  <c r="N61" i="58"/>
  <c r="BF60" i="58"/>
  <c r="AK60" i="58"/>
  <c r="BF59" i="58"/>
  <c r="AK59" i="58"/>
  <c r="N59" i="58"/>
  <c r="BF58" i="58"/>
  <c r="AK58" i="58"/>
  <c r="BF57" i="58"/>
  <c r="AK57" i="58"/>
  <c r="BF56" i="58"/>
  <c r="AK56" i="58"/>
  <c r="BF55" i="58"/>
  <c r="AK55" i="58"/>
  <c r="BF54" i="58"/>
  <c r="AK54" i="58"/>
  <c r="BF53" i="58"/>
  <c r="AK53" i="58"/>
  <c r="M53" i="58"/>
  <c r="L53" i="58"/>
  <c r="K53" i="58"/>
  <c r="J53" i="58"/>
  <c r="I53" i="58"/>
  <c r="H53" i="58"/>
  <c r="G53" i="58"/>
  <c r="F53" i="58"/>
  <c r="BF52" i="58"/>
  <c r="AK52" i="58"/>
  <c r="BF51" i="58"/>
  <c r="AK51" i="58"/>
  <c r="P51" i="58"/>
  <c r="BF50" i="58"/>
  <c r="P50" i="58"/>
  <c r="BF49" i="58"/>
  <c r="P49" i="58"/>
  <c r="BF48" i="58"/>
  <c r="AH48" i="58"/>
  <c r="AG48" i="58"/>
  <c r="AF48" i="58"/>
  <c r="AE48" i="58"/>
  <c r="AD48" i="58"/>
  <c r="P48" i="58"/>
  <c r="BF47" i="58"/>
  <c r="AH47" i="58"/>
  <c r="M60" i="58" s="1"/>
  <c r="AG47" i="58"/>
  <c r="L60" i="58" s="1"/>
  <c r="AF47" i="58"/>
  <c r="K60" i="58" s="1"/>
  <c r="AE47" i="58"/>
  <c r="J60" i="58" s="1"/>
  <c r="AD47" i="58"/>
  <c r="I60" i="58" s="1"/>
  <c r="P47" i="58"/>
  <c r="P45" i="58" s="1"/>
  <c r="R45" i="58" s="1"/>
  <c r="BF46" i="58"/>
  <c r="P46" i="58"/>
  <c r="BF45" i="58"/>
  <c r="AK45" i="58"/>
  <c r="Q45" i="58"/>
  <c r="AK44" i="58"/>
  <c r="P44" i="58"/>
  <c r="BF43" i="58"/>
  <c r="AK43" i="58"/>
  <c r="P43" i="58"/>
  <c r="BF42" i="58"/>
  <c r="AK42" i="58"/>
  <c r="P42" i="58"/>
  <c r="BF41" i="58"/>
  <c r="AK41" i="58"/>
  <c r="P41" i="58"/>
  <c r="BF40" i="58"/>
  <c r="AK40" i="58"/>
  <c r="P40" i="58"/>
  <c r="BF39" i="58"/>
  <c r="AK39" i="58"/>
  <c r="P39" i="58"/>
  <c r="BF38" i="58"/>
  <c r="AK38" i="58"/>
  <c r="P38" i="58"/>
  <c r="BF37" i="58"/>
  <c r="AK37" i="58"/>
  <c r="P37" i="58"/>
  <c r="BF36" i="58"/>
  <c r="AK36" i="58"/>
  <c r="P36" i="58"/>
  <c r="BF35" i="58"/>
  <c r="AK35" i="58"/>
  <c r="P35" i="58"/>
  <c r="BF34" i="58"/>
  <c r="P34" i="58"/>
  <c r="P33" i="58" s="1"/>
  <c r="P32" i="58" s="1"/>
  <c r="BF33" i="58"/>
  <c r="AK33" i="58"/>
  <c r="Q33" i="58"/>
  <c r="R33" i="58" s="1"/>
  <c r="BF32" i="58"/>
  <c r="AK32" i="58"/>
  <c r="BF31" i="58"/>
  <c r="AK31" i="58"/>
  <c r="P31" i="58"/>
  <c r="BF30" i="58"/>
  <c r="AK30" i="58"/>
  <c r="P30" i="58"/>
  <c r="R29" i="58" s="1"/>
  <c r="BF29" i="58"/>
  <c r="AK29" i="58"/>
  <c r="AK28" i="58"/>
  <c r="P28" i="58"/>
  <c r="BF27" i="58"/>
  <c r="AK27" i="58"/>
  <c r="P27" i="58"/>
  <c r="BF26" i="58"/>
  <c r="BF25" i="58" s="1"/>
  <c r="AK26" i="58"/>
  <c r="P26" i="58"/>
  <c r="AK25" i="58"/>
  <c r="Q25" i="58"/>
  <c r="R25" i="58" s="1"/>
  <c r="P25" i="58"/>
  <c r="BF24" i="58"/>
  <c r="AK24" i="58"/>
  <c r="P24" i="58"/>
  <c r="BF23" i="58"/>
  <c r="BF22" i="58" s="1"/>
  <c r="AK23" i="58"/>
  <c r="P23" i="58"/>
  <c r="R65" i="58" s="1"/>
  <c r="AK22" i="58"/>
  <c r="P22" i="58"/>
  <c r="P21" i="58" s="1"/>
  <c r="BF21" i="58"/>
  <c r="AK21" i="58"/>
  <c r="R21" i="58"/>
  <c r="Q21" i="58"/>
  <c r="BF20" i="58"/>
  <c r="BJ19" i="58" s="1"/>
  <c r="AK20" i="58"/>
  <c r="P20" i="58"/>
  <c r="BT19" i="58"/>
  <c r="BI19" i="58"/>
  <c r="BG19" i="58"/>
  <c r="AK19" i="58"/>
  <c r="P19" i="58"/>
  <c r="BF18" i="58"/>
  <c r="AK18" i="58"/>
  <c r="P18" i="58"/>
  <c r="BF17" i="58"/>
  <c r="AK17" i="58"/>
  <c r="Q17" i="58"/>
  <c r="R17" i="58" s="1"/>
  <c r="P17" i="58"/>
  <c r="BS16" i="58"/>
  <c r="BT12" i="58" s="1"/>
  <c r="BU11" i="58" s="1"/>
  <c r="BF16" i="58"/>
  <c r="AK16" i="58"/>
  <c r="P16" i="58"/>
  <c r="BF15" i="58"/>
  <c r="AK15" i="58"/>
  <c r="P15" i="58"/>
  <c r="BF14" i="58"/>
  <c r="AK14" i="58"/>
  <c r="P14" i="58"/>
  <c r="BS13" i="58"/>
  <c r="BF13" i="58"/>
  <c r="AK13" i="58"/>
  <c r="P13" i="58"/>
  <c r="BI12" i="58"/>
  <c r="BG12" i="58"/>
  <c r="AK12" i="58"/>
  <c r="P12" i="58"/>
  <c r="BG11" i="58"/>
  <c r="AK11" i="58"/>
  <c r="Q11" i="58"/>
  <c r="R11" i="58" s="1"/>
  <c r="P11" i="58"/>
  <c r="AK10" i="58"/>
  <c r="AL9" i="58"/>
  <c r="BI8" i="58"/>
  <c r="BG8" i="58"/>
  <c r="Q7" i="58" s="1"/>
  <c r="AN8" i="58"/>
  <c r="AL8" i="58"/>
  <c r="S8" i="58"/>
  <c r="S7" i="58" s="1"/>
  <c r="Q8" i="58"/>
  <c r="AS6" i="58"/>
  <c r="X6" i="58"/>
  <c r="BB4" i="58"/>
  <c r="AZ4" i="58"/>
  <c r="AX4" i="58"/>
  <c r="AV4" i="58"/>
  <c r="AR4" i="58"/>
  <c r="AG4" i="58"/>
  <c r="AE4" i="58"/>
  <c r="AC4" i="58"/>
  <c r="AA4" i="58"/>
  <c r="W4" i="58"/>
  <c r="AR3" i="58"/>
  <c r="W3" i="58"/>
  <c r="BI1" i="58"/>
  <c r="AZ1" i="58"/>
  <c r="AU1" i="58"/>
  <c r="AN1" i="58"/>
  <c r="AF1" i="58"/>
  <c r="Z1" i="58"/>
  <c r="R8" i="62" l="1"/>
  <c r="T6" i="65"/>
  <c r="R7" i="65"/>
  <c r="R6" i="65" s="1"/>
  <c r="P7" i="62"/>
  <c r="BJ12" i="58"/>
  <c r="N58" i="58"/>
  <c r="AK34" i="58"/>
  <c r="AK9" i="58"/>
  <c r="AO9" i="58" s="1"/>
  <c r="K69" i="58"/>
  <c r="L69" i="58"/>
  <c r="M69" i="58"/>
  <c r="BH28" i="58"/>
  <c r="BA28" i="58"/>
  <c r="BF19" i="58"/>
  <c r="BA19" i="58" s="1"/>
  <c r="J69" i="58"/>
  <c r="BF12" i="58"/>
  <c r="BD12" i="58" s="1"/>
  <c r="N62" i="58"/>
  <c r="F69" i="58"/>
  <c r="H69" i="58"/>
  <c r="G64" i="58"/>
  <c r="G66" i="58" s="1"/>
  <c r="H64" i="58"/>
  <c r="H66" i="58" s="1"/>
  <c r="G69" i="58"/>
  <c r="I69" i="58"/>
  <c r="I64" i="58"/>
  <c r="I66" i="58" s="1"/>
  <c r="AK8" i="58"/>
  <c r="T32" i="58"/>
  <c r="R32" i="58"/>
  <c r="J64" i="58"/>
  <c r="J66" i="58" s="1"/>
  <c r="L64" i="58"/>
  <c r="L66" i="58" s="1"/>
  <c r="K64" i="58"/>
  <c r="K66" i="58" s="1"/>
  <c r="BJ22" i="58"/>
  <c r="BH22" i="58"/>
  <c r="BD22" i="58"/>
  <c r="BA22" i="58"/>
  <c r="M64" i="58"/>
  <c r="M66" i="58" s="1"/>
  <c r="P10" i="58"/>
  <c r="BJ25" i="58"/>
  <c r="BH25" i="58"/>
  <c r="AO34" i="58"/>
  <c r="AM34" i="58"/>
  <c r="N60" i="58"/>
  <c r="P29" i="58"/>
  <c r="F64" i="58"/>
  <c r="BF28" i="58"/>
  <c r="T7" i="62" l="1"/>
  <c r="T6" i="62" s="1"/>
  <c r="R7" i="62"/>
  <c r="R6" i="62" s="1"/>
  <c r="BF11" i="58"/>
  <c r="BH11" i="58" s="1"/>
  <c r="BA12" i="58"/>
  <c r="BF9" i="58" s="1"/>
  <c r="H70" i="58"/>
  <c r="AM9" i="58"/>
  <c r="BD19" i="58"/>
  <c r="G70" i="58"/>
  <c r="I70" i="58"/>
  <c r="J70" i="58"/>
  <c r="K70" i="58"/>
  <c r="L70" i="58"/>
  <c r="BJ28" i="58"/>
  <c r="BD28" i="58"/>
  <c r="T10" i="58"/>
  <c r="R10" i="58"/>
  <c r="P9" i="58"/>
  <c r="P8" i="58" s="1"/>
  <c r="M70" i="58"/>
  <c r="F70" i="58"/>
  <c r="N64" i="58"/>
  <c r="F66" i="58"/>
  <c r="AO8" i="58"/>
  <c r="AM8" i="58"/>
  <c r="P65" i="48"/>
  <c r="P17" i="49"/>
  <c r="F66" i="48"/>
  <c r="F66" i="44"/>
  <c r="F66" i="52"/>
  <c r="T6" i="48"/>
  <c r="P31" i="49"/>
  <c r="P30" i="49"/>
  <c r="R29" i="49" s="1"/>
  <c r="P29" i="49"/>
  <c r="P28" i="49"/>
  <c r="P27" i="49"/>
  <c r="P26" i="49"/>
  <c r="P25" i="49" s="1"/>
  <c r="R25" i="49"/>
  <c r="Q25" i="49"/>
  <c r="P24" i="49"/>
  <c r="P23" i="49"/>
  <c r="P22" i="49"/>
  <c r="Q21" i="49"/>
  <c r="R21" i="49" s="1"/>
  <c r="P21" i="49"/>
  <c r="P20" i="49"/>
  <c r="P19" i="49"/>
  <c r="P18" i="49"/>
  <c r="R17" i="49"/>
  <c r="Q17" i="49"/>
  <c r="P16" i="49"/>
  <c r="P15" i="49"/>
  <c r="P14" i="49"/>
  <c r="P13" i="49"/>
  <c r="P12" i="49"/>
  <c r="Q11" i="49"/>
  <c r="S8" i="49"/>
  <c r="S7" i="49" s="1"/>
  <c r="Q8" i="49"/>
  <c r="Q7" i="49" s="1"/>
  <c r="P31" i="48"/>
  <c r="P30" i="48"/>
  <c r="R29" i="48"/>
  <c r="P29" i="48"/>
  <c r="P28" i="48"/>
  <c r="P27" i="48"/>
  <c r="P26" i="48"/>
  <c r="P25" i="48" s="1"/>
  <c r="R25" i="48"/>
  <c r="Q25" i="48"/>
  <c r="P24" i="48"/>
  <c r="P23" i="48"/>
  <c r="P22" i="48"/>
  <c r="Q21" i="48"/>
  <c r="R21" i="48" s="1"/>
  <c r="P21" i="48"/>
  <c r="P20" i="48"/>
  <c r="P19" i="48"/>
  <c r="P18" i="48"/>
  <c r="Q17" i="48"/>
  <c r="R17" i="48" s="1"/>
  <c r="P17" i="48"/>
  <c r="P16" i="48"/>
  <c r="P15" i="48"/>
  <c r="P11" i="48" s="1"/>
  <c r="P10" i="48" s="1"/>
  <c r="P14" i="48"/>
  <c r="P13" i="48"/>
  <c r="P12" i="48"/>
  <c r="Q11" i="48"/>
  <c r="R11" i="48" s="1"/>
  <c r="S8" i="48"/>
  <c r="S7" i="48" s="1"/>
  <c r="Q8" i="48"/>
  <c r="Q7" i="48" s="1"/>
  <c r="P31" i="44"/>
  <c r="P30" i="44"/>
  <c r="R29" i="44" s="1"/>
  <c r="P29" i="44"/>
  <c r="P28" i="44"/>
  <c r="P27" i="44"/>
  <c r="P26" i="44"/>
  <c r="Q25" i="44"/>
  <c r="P24" i="44"/>
  <c r="P23" i="44"/>
  <c r="P21" i="44" s="1"/>
  <c r="P22" i="44"/>
  <c r="Q21" i="44"/>
  <c r="P20" i="44"/>
  <c r="P19" i="44"/>
  <c r="P18" i="44"/>
  <c r="Q17" i="44"/>
  <c r="P16" i="44"/>
  <c r="P15" i="44"/>
  <c r="P14" i="44"/>
  <c r="P13" i="44"/>
  <c r="P12" i="44"/>
  <c r="Q11" i="44"/>
  <c r="S8" i="44"/>
  <c r="S7" i="44" s="1"/>
  <c r="Q8" i="44"/>
  <c r="Q7" i="44"/>
  <c r="S8" i="52"/>
  <c r="S7" i="52"/>
  <c r="AO9" i="52"/>
  <c r="Q8" i="52"/>
  <c r="P25" i="44" l="1"/>
  <c r="R25" i="44"/>
  <c r="R21" i="44"/>
  <c r="P17" i="44"/>
  <c r="R17" i="44"/>
  <c r="R11" i="44"/>
  <c r="BJ11" i="58"/>
  <c r="BF8" i="58"/>
  <c r="BJ8" i="58" s="1"/>
  <c r="BF10" i="58"/>
  <c r="BJ10" i="58" s="1"/>
  <c r="T8" i="58"/>
  <c r="R8" i="58"/>
  <c r="N70" i="58"/>
  <c r="P11" i="49"/>
  <c r="P10" i="49" s="1"/>
  <c r="R11" i="49"/>
  <c r="P9" i="48"/>
  <c r="P8" i="48" s="1"/>
  <c r="T10" i="48"/>
  <c r="R10" i="48"/>
  <c r="P11" i="44"/>
  <c r="BC73" i="52"/>
  <c r="BB73" i="52"/>
  <c r="BA73" i="52"/>
  <c r="AZ73" i="52"/>
  <c r="AY73" i="52"/>
  <c r="AX73" i="52"/>
  <c r="AW73" i="52"/>
  <c r="AV73" i="52"/>
  <c r="BC72" i="52"/>
  <c r="M62" i="52" s="1"/>
  <c r="BB72" i="52"/>
  <c r="L62" i="52" s="1"/>
  <c r="BA72" i="52"/>
  <c r="K62" i="52" s="1"/>
  <c r="AZ72" i="52"/>
  <c r="J62" i="52" s="1"/>
  <c r="AY72" i="52"/>
  <c r="I62" i="52" s="1"/>
  <c r="AX72" i="52"/>
  <c r="AW72" i="52"/>
  <c r="AV72" i="52"/>
  <c r="AK72" i="52"/>
  <c r="AK71" i="52"/>
  <c r="BF70" i="52"/>
  <c r="AK70" i="52"/>
  <c r="BF69" i="52"/>
  <c r="AK69" i="52"/>
  <c r="BF68" i="52"/>
  <c r="AK68" i="52"/>
  <c r="BF67" i="52"/>
  <c r="AK67" i="52"/>
  <c r="BF66" i="52"/>
  <c r="AK66" i="52"/>
  <c r="AK65" i="52" s="1"/>
  <c r="BF65" i="52"/>
  <c r="M65" i="52"/>
  <c r="L65" i="52"/>
  <c r="K65" i="52"/>
  <c r="J65" i="52"/>
  <c r="I65" i="52"/>
  <c r="H65" i="52"/>
  <c r="G65" i="52"/>
  <c r="F65" i="52"/>
  <c r="N65" i="52" s="1"/>
  <c r="BF64" i="52"/>
  <c r="AK64" i="52"/>
  <c r="BF63" i="52"/>
  <c r="AK63" i="52"/>
  <c r="N63" i="52"/>
  <c r="BF62" i="52"/>
  <c r="AK62" i="52"/>
  <c r="H62" i="52"/>
  <c r="G62" i="52"/>
  <c r="F62" i="52"/>
  <c r="N62" i="52" s="1"/>
  <c r="BF61" i="52"/>
  <c r="AK61" i="52"/>
  <c r="N61" i="52"/>
  <c r="BF60" i="52"/>
  <c r="AK60" i="52"/>
  <c r="BF59" i="52"/>
  <c r="AK59" i="52"/>
  <c r="N59" i="52"/>
  <c r="BF58" i="52"/>
  <c r="AK58" i="52"/>
  <c r="M58" i="52"/>
  <c r="L58" i="52"/>
  <c r="K58" i="52"/>
  <c r="J58" i="52"/>
  <c r="I58" i="52"/>
  <c r="I64" i="52" s="1"/>
  <c r="H58" i="52"/>
  <c r="H64" i="52" s="1"/>
  <c r="G58" i="52"/>
  <c r="G64" i="52" s="1"/>
  <c r="F58" i="52"/>
  <c r="BF57" i="52"/>
  <c r="AK57" i="52"/>
  <c r="BF56" i="52"/>
  <c r="AK56" i="52"/>
  <c r="BF55" i="52"/>
  <c r="AK55" i="52"/>
  <c r="BF54" i="52"/>
  <c r="AK54" i="52"/>
  <c r="AK53" i="52" s="1"/>
  <c r="BF53" i="52"/>
  <c r="M53" i="52"/>
  <c r="M69" i="52" s="1"/>
  <c r="L53" i="52"/>
  <c r="L69" i="52" s="1"/>
  <c r="K53" i="52"/>
  <c r="K69" i="52" s="1"/>
  <c r="J53" i="52"/>
  <c r="J69" i="52" s="1"/>
  <c r="I53" i="52"/>
  <c r="I69" i="52" s="1"/>
  <c r="H53" i="52"/>
  <c r="H69" i="52" s="1"/>
  <c r="G53" i="52"/>
  <c r="G69" i="52" s="1"/>
  <c r="F53" i="52"/>
  <c r="F69" i="52" s="1"/>
  <c r="BF52" i="52"/>
  <c r="BF51" i="52"/>
  <c r="P51" i="52"/>
  <c r="BF50" i="52"/>
  <c r="AH50" i="52"/>
  <c r="AG50" i="52"/>
  <c r="AF50" i="52"/>
  <c r="AE50" i="52"/>
  <c r="AD50" i="52"/>
  <c r="P50" i="52"/>
  <c r="BF49" i="52"/>
  <c r="AH49" i="52"/>
  <c r="M60" i="52" s="1"/>
  <c r="AG49" i="52"/>
  <c r="L60" i="52" s="1"/>
  <c r="AF49" i="52"/>
  <c r="K60" i="52" s="1"/>
  <c r="AE49" i="52"/>
  <c r="J60" i="52" s="1"/>
  <c r="J64" i="52" s="1"/>
  <c r="AD49" i="52"/>
  <c r="I60" i="52" s="1"/>
  <c r="P49" i="52"/>
  <c r="BF48" i="52"/>
  <c r="P48" i="52"/>
  <c r="BF47" i="52"/>
  <c r="AK47" i="52"/>
  <c r="P47" i="52"/>
  <c r="P45" i="52" s="1"/>
  <c r="R45" i="52" s="1"/>
  <c r="BF46" i="52"/>
  <c r="AK46" i="52"/>
  <c r="P46" i="52"/>
  <c r="BF45" i="52"/>
  <c r="AK45" i="52"/>
  <c r="Q45" i="52"/>
  <c r="BF44" i="52"/>
  <c r="AK44" i="52"/>
  <c r="P44" i="52"/>
  <c r="BF43" i="52"/>
  <c r="AK43" i="52"/>
  <c r="P43" i="52"/>
  <c r="BF42" i="52"/>
  <c r="AK42" i="52"/>
  <c r="P42" i="52"/>
  <c r="BF41" i="52"/>
  <c r="AK41" i="52"/>
  <c r="P41" i="52"/>
  <c r="BF40" i="52"/>
  <c r="AK40" i="52"/>
  <c r="P40" i="52"/>
  <c r="BF39" i="52"/>
  <c r="AK39" i="52"/>
  <c r="P39" i="52"/>
  <c r="BF38" i="52"/>
  <c r="AK38" i="52"/>
  <c r="P38" i="52"/>
  <c r="BF37" i="52"/>
  <c r="AK37" i="52"/>
  <c r="P37" i="52"/>
  <c r="BF36" i="52"/>
  <c r="AK36" i="52"/>
  <c r="P36" i="52"/>
  <c r="BF35" i="52"/>
  <c r="AK35" i="52"/>
  <c r="AK34" i="52" s="1"/>
  <c r="P35" i="52"/>
  <c r="BF34" i="52"/>
  <c r="BF33" i="52" s="1"/>
  <c r="P34" i="52"/>
  <c r="AK33" i="52"/>
  <c r="Q33" i="52"/>
  <c r="BF32" i="52"/>
  <c r="AK32" i="52"/>
  <c r="BF31" i="52"/>
  <c r="AK31" i="52"/>
  <c r="P31" i="52"/>
  <c r="BF30" i="52"/>
  <c r="AK30" i="52"/>
  <c r="P30" i="52"/>
  <c r="BF29" i="52"/>
  <c r="AK29" i="52"/>
  <c r="BF28" i="52"/>
  <c r="AK28" i="52"/>
  <c r="P28" i="52"/>
  <c r="BF27" i="52"/>
  <c r="AK27" i="52"/>
  <c r="P27" i="52"/>
  <c r="BF26" i="52"/>
  <c r="AK26" i="52"/>
  <c r="P26" i="52"/>
  <c r="AK25" i="52"/>
  <c r="Q25" i="52"/>
  <c r="BF24" i="52"/>
  <c r="AK24" i="52"/>
  <c r="P24" i="52"/>
  <c r="P21" i="52" s="1"/>
  <c r="BF23" i="52"/>
  <c r="AK23" i="52"/>
  <c r="P23" i="52"/>
  <c r="AK22" i="52"/>
  <c r="P22" i="52"/>
  <c r="BF21" i="52"/>
  <c r="AK21" i="52"/>
  <c r="Q21" i="52"/>
  <c r="BF20" i="52"/>
  <c r="BJ19" i="52" s="1"/>
  <c r="AK20" i="52"/>
  <c r="P20" i="52"/>
  <c r="BT19" i="52"/>
  <c r="BI19" i="52"/>
  <c r="BG19" i="52"/>
  <c r="AK19" i="52"/>
  <c r="P19" i="52"/>
  <c r="BF18" i="52"/>
  <c r="AK18" i="52"/>
  <c r="P18" i="52"/>
  <c r="BF17" i="52"/>
  <c r="AK17" i="52"/>
  <c r="Q17" i="52"/>
  <c r="BS16" i="52"/>
  <c r="BF16" i="52"/>
  <c r="AK16" i="52"/>
  <c r="P16" i="52"/>
  <c r="BF15" i="52"/>
  <c r="AK15" i="52"/>
  <c r="P15" i="52"/>
  <c r="BF14" i="52"/>
  <c r="AK14" i="52"/>
  <c r="P14" i="52"/>
  <c r="BS13" i="52"/>
  <c r="BT12" i="52" s="1"/>
  <c r="BU11" i="52" s="1"/>
  <c r="BF13" i="52"/>
  <c r="AK13" i="52"/>
  <c r="P13" i="52"/>
  <c r="BI12" i="52"/>
  <c r="BG12" i="52"/>
  <c r="AK12" i="52"/>
  <c r="P12" i="52"/>
  <c r="BG11" i="52"/>
  <c r="AK11" i="52"/>
  <c r="AK9" i="52" s="1"/>
  <c r="Q11" i="52"/>
  <c r="AK10" i="52"/>
  <c r="AL9" i="52"/>
  <c r="AL8" i="52" s="1"/>
  <c r="BI8" i="52"/>
  <c r="BG8" i="52"/>
  <c r="AN8" i="52"/>
  <c r="Q7" i="52"/>
  <c r="AS6" i="52"/>
  <c r="X6" i="52"/>
  <c r="BB4" i="52"/>
  <c r="AZ4" i="52"/>
  <c r="AX4" i="52"/>
  <c r="AV4" i="52"/>
  <c r="AR4" i="52"/>
  <c r="AG4" i="52"/>
  <c r="AE4" i="52"/>
  <c r="AC4" i="52"/>
  <c r="AA4" i="52"/>
  <c r="W4" i="52"/>
  <c r="AR3" i="52"/>
  <c r="W3" i="52"/>
  <c r="BI1" i="52"/>
  <c r="AZ1" i="52"/>
  <c r="AU1" i="52"/>
  <c r="AN1" i="52"/>
  <c r="AF1" i="52"/>
  <c r="Z1" i="52"/>
  <c r="P10" i="44" l="1"/>
  <c r="BF25" i="52"/>
  <c r="BJ25" i="52" s="1"/>
  <c r="BF22" i="52"/>
  <c r="BD22" i="52" s="1"/>
  <c r="BF19" i="52"/>
  <c r="BJ12" i="52"/>
  <c r="P7" i="58"/>
  <c r="R7" i="58" s="1"/>
  <c r="BH8" i="58"/>
  <c r="N58" i="52"/>
  <c r="P9" i="49"/>
  <c r="P8" i="49" s="1"/>
  <c r="T10" i="49"/>
  <c r="R10" i="49"/>
  <c r="T8" i="48"/>
  <c r="R8" i="48"/>
  <c r="P7" i="48"/>
  <c r="T10" i="44"/>
  <c r="P9" i="44"/>
  <c r="R10" i="44"/>
  <c r="P25" i="52"/>
  <c r="P11" i="52"/>
  <c r="P17" i="52"/>
  <c r="P10" i="52" s="1"/>
  <c r="T10" i="52" s="1"/>
  <c r="R33" i="52"/>
  <c r="R29" i="52"/>
  <c r="P29" i="52"/>
  <c r="R25" i="52"/>
  <c r="R21" i="52"/>
  <c r="R17" i="52"/>
  <c r="R11" i="52"/>
  <c r="J70" i="52"/>
  <c r="G70" i="52"/>
  <c r="H70" i="52"/>
  <c r="AO34" i="52"/>
  <c r="AM34" i="52"/>
  <c r="K64" i="52"/>
  <c r="AK8" i="52"/>
  <c r="AM9" i="52"/>
  <c r="L64" i="52"/>
  <c r="BD33" i="52"/>
  <c r="BJ33" i="52"/>
  <c r="BH33" i="52"/>
  <c r="BA33" i="52"/>
  <c r="I70" i="52"/>
  <c r="BJ22" i="52"/>
  <c r="BH22" i="52"/>
  <c r="N60" i="52"/>
  <c r="M64" i="52"/>
  <c r="AK52" i="52"/>
  <c r="BF12" i="52"/>
  <c r="BH19" i="52"/>
  <c r="P33" i="52"/>
  <c r="P32" i="52" s="1"/>
  <c r="F64" i="52"/>
  <c r="BC73" i="49"/>
  <c r="BB73" i="49"/>
  <c r="BA73" i="49"/>
  <c r="AZ73" i="49"/>
  <c r="AY73" i="49"/>
  <c r="AX73" i="49"/>
  <c r="AW73" i="49"/>
  <c r="AV73" i="49"/>
  <c r="BC72" i="49"/>
  <c r="BB72" i="49"/>
  <c r="L62" i="49" s="1"/>
  <c r="BA72" i="49"/>
  <c r="K62" i="49" s="1"/>
  <c r="AZ72" i="49"/>
  <c r="J62" i="49" s="1"/>
  <c r="AY72" i="49"/>
  <c r="I62" i="49" s="1"/>
  <c r="AX72" i="49"/>
  <c r="H62" i="49" s="1"/>
  <c r="AW72" i="49"/>
  <c r="G62" i="49" s="1"/>
  <c r="AV72" i="49"/>
  <c r="F62" i="49" s="1"/>
  <c r="AK72" i="49"/>
  <c r="AK71" i="49"/>
  <c r="BF70" i="49"/>
  <c r="AK70" i="49"/>
  <c r="BF69" i="49"/>
  <c r="AK69" i="49"/>
  <c r="BF68" i="49"/>
  <c r="AK68" i="49"/>
  <c r="BF67" i="49"/>
  <c r="AK67" i="49"/>
  <c r="BF66" i="49"/>
  <c r="AK66" i="49"/>
  <c r="BF65" i="49"/>
  <c r="M65" i="49"/>
  <c r="L65" i="49"/>
  <c r="K65" i="49"/>
  <c r="J65" i="49"/>
  <c r="I65" i="49"/>
  <c r="H65" i="49"/>
  <c r="G65" i="49"/>
  <c r="F65" i="49"/>
  <c r="BF64" i="49"/>
  <c r="AK64" i="49"/>
  <c r="BF63" i="49"/>
  <c r="AK63" i="49"/>
  <c r="N63" i="49"/>
  <c r="BF62" i="49"/>
  <c r="AK62" i="49"/>
  <c r="M62" i="49"/>
  <c r="BF61" i="49"/>
  <c r="AK61" i="49"/>
  <c r="N61" i="49"/>
  <c r="BF60" i="49"/>
  <c r="AK60" i="49"/>
  <c r="BF59" i="49"/>
  <c r="AK59" i="49"/>
  <c r="N59" i="49"/>
  <c r="BF58" i="49"/>
  <c r="AK58" i="49"/>
  <c r="M58" i="49"/>
  <c r="L58" i="49"/>
  <c r="K58" i="49"/>
  <c r="J58" i="49"/>
  <c r="I58" i="49"/>
  <c r="H58" i="49"/>
  <c r="G58" i="49"/>
  <c r="F58" i="49"/>
  <c r="BF57" i="49"/>
  <c r="AK57" i="49"/>
  <c r="BF56" i="49"/>
  <c r="AK56" i="49"/>
  <c r="BF55" i="49"/>
  <c r="AK55" i="49"/>
  <c r="BF54" i="49"/>
  <c r="AK54" i="49"/>
  <c r="AK52" i="49" s="1"/>
  <c r="BF53" i="49"/>
  <c r="M53" i="49"/>
  <c r="L53" i="49"/>
  <c r="K53" i="49"/>
  <c r="J53" i="49"/>
  <c r="I53" i="49"/>
  <c r="I69" i="49" s="1"/>
  <c r="H53" i="49"/>
  <c r="H69" i="49" s="1"/>
  <c r="G53" i="49"/>
  <c r="F53" i="49"/>
  <c r="BF52" i="49"/>
  <c r="BF51" i="49"/>
  <c r="P51" i="49"/>
  <c r="BF50" i="49"/>
  <c r="AH50" i="49"/>
  <c r="AG50" i="49"/>
  <c r="AF50" i="49"/>
  <c r="AE50" i="49"/>
  <c r="AD50" i="49"/>
  <c r="P50" i="49"/>
  <c r="BF49" i="49"/>
  <c r="AH49" i="49"/>
  <c r="M60" i="49" s="1"/>
  <c r="M64" i="49" s="1"/>
  <c r="AG49" i="49"/>
  <c r="L60" i="49" s="1"/>
  <c r="AF49" i="49"/>
  <c r="K60" i="49" s="1"/>
  <c r="AE49" i="49"/>
  <c r="J60" i="49" s="1"/>
  <c r="AD49" i="49"/>
  <c r="I60" i="49" s="1"/>
  <c r="N60" i="49" s="1"/>
  <c r="P49" i="49"/>
  <c r="BF48" i="49"/>
  <c r="P48" i="49"/>
  <c r="BF47" i="49"/>
  <c r="AK47" i="49"/>
  <c r="P47" i="49"/>
  <c r="BF46" i="49"/>
  <c r="AK46" i="49"/>
  <c r="P46" i="49"/>
  <c r="BF45" i="49"/>
  <c r="AK45" i="49"/>
  <c r="Q45" i="49"/>
  <c r="BF44" i="49"/>
  <c r="AK44" i="49"/>
  <c r="P44" i="49"/>
  <c r="BF43" i="49"/>
  <c r="AK43" i="49"/>
  <c r="P43" i="49"/>
  <c r="BF42" i="49"/>
  <c r="AK42" i="49"/>
  <c r="P42" i="49"/>
  <c r="BF41" i="49"/>
  <c r="AK41" i="49"/>
  <c r="P41" i="49"/>
  <c r="BF40" i="49"/>
  <c r="AK40" i="49"/>
  <c r="P40" i="49"/>
  <c r="BF39" i="49"/>
  <c r="AK39" i="49"/>
  <c r="P39" i="49"/>
  <c r="BF38" i="49"/>
  <c r="AK38" i="49"/>
  <c r="P38" i="49"/>
  <c r="BF37" i="49"/>
  <c r="AK37" i="49"/>
  <c r="P37" i="49"/>
  <c r="BF36" i="49"/>
  <c r="AK36" i="49"/>
  <c r="P36" i="49"/>
  <c r="BF35" i="49"/>
  <c r="AK35" i="49"/>
  <c r="P35" i="49"/>
  <c r="BF34" i="49"/>
  <c r="P34" i="49"/>
  <c r="AK33" i="49"/>
  <c r="Q33" i="49"/>
  <c r="BF32" i="49"/>
  <c r="AK32" i="49"/>
  <c r="BF31" i="49"/>
  <c r="AK31" i="49"/>
  <c r="BF30" i="49"/>
  <c r="AK30" i="49"/>
  <c r="BF29" i="49"/>
  <c r="AK29" i="49"/>
  <c r="BF28" i="49"/>
  <c r="AK28" i="49"/>
  <c r="BF27" i="49"/>
  <c r="AK27" i="49"/>
  <c r="BF26" i="49"/>
  <c r="BF25" i="49" s="1"/>
  <c r="AK26" i="49"/>
  <c r="AK25" i="49"/>
  <c r="BF24" i="49"/>
  <c r="AK24" i="49"/>
  <c r="BF23" i="49"/>
  <c r="AK23" i="49"/>
  <c r="AK22" i="49"/>
  <c r="BF21" i="49"/>
  <c r="BF19" i="49" s="1"/>
  <c r="AK21" i="49"/>
  <c r="BF20" i="49"/>
  <c r="AK20" i="49"/>
  <c r="BT19" i="49"/>
  <c r="BJ19" i="49"/>
  <c r="BI19" i="49"/>
  <c r="BG19" i="49"/>
  <c r="AK19" i="49"/>
  <c r="BF18" i="49"/>
  <c r="AK18" i="49"/>
  <c r="BF17" i="49"/>
  <c r="AK17" i="49"/>
  <c r="BS16" i="49"/>
  <c r="BF16" i="49"/>
  <c r="AK16" i="49"/>
  <c r="BF15" i="49"/>
  <c r="AK15" i="49"/>
  <c r="BF14" i="49"/>
  <c r="AK14" i="49"/>
  <c r="BS13" i="49"/>
  <c r="BF13" i="49"/>
  <c r="AK13" i="49"/>
  <c r="BI12" i="49"/>
  <c r="BG12" i="49"/>
  <c r="BG11" i="49" s="1"/>
  <c r="BG8" i="49" s="1"/>
  <c r="AK12" i="49"/>
  <c r="AK11" i="49"/>
  <c r="AK10" i="49"/>
  <c r="AL9" i="49"/>
  <c r="AL8" i="49" s="1"/>
  <c r="BI8" i="49"/>
  <c r="AN8" i="49"/>
  <c r="AS6" i="49"/>
  <c r="X6" i="49"/>
  <c r="BB4" i="49"/>
  <c r="AZ4" i="49"/>
  <c r="AX4" i="49"/>
  <c r="AV4" i="49"/>
  <c r="AR4" i="49"/>
  <c r="AG4" i="49"/>
  <c r="AE4" i="49"/>
  <c r="AC4" i="49"/>
  <c r="AA4" i="49"/>
  <c r="W4" i="49"/>
  <c r="AR3" i="49"/>
  <c r="W3" i="49"/>
  <c r="BI1" i="49"/>
  <c r="AZ1" i="49"/>
  <c r="AU1" i="49"/>
  <c r="AN1" i="49"/>
  <c r="AF1" i="49"/>
  <c r="Z1" i="49"/>
  <c r="BC73" i="48"/>
  <c r="BB73" i="48"/>
  <c r="BA73" i="48"/>
  <c r="AZ73" i="48"/>
  <c r="AY73" i="48"/>
  <c r="AX73" i="48"/>
  <c r="AW73" i="48"/>
  <c r="AV73" i="48"/>
  <c r="BC72" i="48"/>
  <c r="M62" i="48" s="1"/>
  <c r="BB72" i="48"/>
  <c r="L62" i="48" s="1"/>
  <c r="BA72" i="48"/>
  <c r="K62" i="48" s="1"/>
  <c r="AZ72" i="48"/>
  <c r="AY72" i="48"/>
  <c r="I62" i="48" s="1"/>
  <c r="AX72" i="48"/>
  <c r="H62" i="48" s="1"/>
  <c r="AW72" i="48"/>
  <c r="G62" i="48" s="1"/>
  <c r="AV72" i="48"/>
  <c r="AK72" i="48"/>
  <c r="AK71" i="48"/>
  <c r="BF70" i="48"/>
  <c r="AK70" i="48"/>
  <c r="BF69" i="48"/>
  <c r="AK69" i="48"/>
  <c r="BF68" i="48"/>
  <c r="AK68" i="48"/>
  <c r="BF67" i="48"/>
  <c r="AK67" i="48"/>
  <c r="AK65" i="48" s="1"/>
  <c r="BF66" i="48"/>
  <c r="AK66" i="48"/>
  <c r="BF65" i="48"/>
  <c r="M65" i="48"/>
  <c r="L65" i="48"/>
  <c r="K65" i="48"/>
  <c r="J65" i="48"/>
  <c r="I65" i="48"/>
  <c r="H65" i="48"/>
  <c r="G65" i="48"/>
  <c r="F65" i="48"/>
  <c r="BF64" i="48"/>
  <c r="AK64" i="48"/>
  <c r="BF63" i="48"/>
  <c r="AK63" i="48"/>
  <c r="N63" i="48"/>
  <c r="BF62" i="48"/>
  <c r="AK62" i="48"/>
  <c r="J62" i="48"/>
  <c r="F62" i="48"/>
  <c r="BF61" i="48"/>
  <c r="AK61" i="48"/>
  <c r="N61" i="48"/>
  <c r="BF60" i="48"/>
  <c r="AK60" i="48"/>
  <c r="BF59" i="48"/>
  <c r="AK59" i="48"/>
  <c r="N59" i="48"/>
  <c r="BF58" i="48"/>
  <c r="AK58" i="48"/>
  <c r="M58" i="48"/>
  <c r="L58" i="48"/>
  <c r="K58" i="48"/>
  <c r="J58" i="48"/>
  <c r="I58" i="48"/>
  <c r="H58" i="48"/>
  <c r="G58" i="48"/>
  <c r="F58" i="48"/>
  <c r="F64" i="48" s="1"/>
  <c r="BF57" i="48"/>
  <c r="AK57" i="48"/>
  <c r="BF56" i="48"/>
  <c r="AK56" i="48"/>
  <c r="BF55" i="48"/>
  <c r="AK55" i="48"/>
  <c r="BF54" i="48"/>
  <c r="AK54" i="48"/>
  <c r="BF53" i="48"/>
  <c r="M53" i="48"/>
  <c r="M69" i="48" s="1"/>
  <c r="L53" i="48"/>
  <c r="K53" i="48"/>
  <c r="K69" i="48" s="1"/>
  <c r="J53" i="48"/>
  <c r="I53" i="48"/>
  <c r="H53" i="48"/>
  <c r="H69" i="48" s="1"/>
  <c r="G53" i="48"/>
  <c r="G69" i="48" s="1"/>
  <c r="F53" i="48"/>
  <c r="F69" i="48" s="1"/>
  <c r="BF52" i="48"/>
  <c r="AK52" i="48"/>
  <c r="BF51" i="48"/>
  <c r="P51" i="48"/>
  <c r="BF50" i="48"/>
  <c r="AH50" i="48"/>
  <c r="AG50" i="48"/>
  <c r="AF50" i="48"/>
  <c r="AE50" i="48"/>
  <c r="AD50" i="48"/>
  <c r="P50" i="48"/>
  <c r="BF49" i="48"/>
  <c r="AH49" i="48"/>
  <c r="M60" i="48" s="1"/>
  <c r="AG49" i="48"/>
  <c r="L60" i="48" s="1"/>
  <c r="AF49" i="48"/>
  <c r="K60" i="48" s="1"/>
  <c r="AE49" i="48"/>
  <c r="J60" i="48" s="1"/>
  <c r="AD49" i="48"/>
  <c r="I60" i="48" s="1"/>
  <c r="P49" i="48"/>
  <c r="BF48" i="48"/>
  <c r="P48" i="48"/>
  <c r="BF47" i="48"/>
  <c r="AK47" i="48"/>
  <c r="P47" i="48"/>
  <c r="BF46" i="48"/>
  <c r="AK46" i="48"/>
  <c r="P46" i="48"/>
  <c r="P45" i="48" s="1"/>
  <c r="R45" i="48" s="1"/>
  <c r="BF45" i="48"/>
  <c r="AK45" i="48"/>
  <c r="Q45" i="48"/>
  <c r="BF44" i="48"/>
  <c r="AK44" i="48"/>
  <c r="P44" i="48"/>
  <c r="BF43" i="48"/>
  <c r="AK43" i="48"/>
  <c r="P43" i="48"/>
  <c r="BF42" i="48"/>
  <c r="AK42" i="48"/>
  <c r="P42" i="48"/>
  <c r="BF41" i="48"/>
  <c r="AK41" i="48"/>
  <c r="P41" i="48"/>
  <c r="BF40" i="48"/>
  <c r="AK40" i="48"/>
  <c r="P40" i="48"/>
  <c r="BF39" i="48"/>
  <c r="AK39" i="48"/>
  <c r="P39" i="48"/>
  <c r="BF38" i="48"/>
  <c r="AK38" i="48"/>
  <c r="P38" i="48"/>
  <c r="BF37" i="48"/>
  <c r="AK37" i="48"/>
  <c r="P37" i="48"/>
  <c r="BF36" i="48"/>
  <c r="AK36" i="48"/>
  <c r="P36" i="48"/>
  <c r="BF35" i="48"/>
  <c r="AK35" i="48"/>
  <c r="P35" i="48"/>
  <c r="BF34" i="48"/>
  <c r="P34" i="48"/>
  <c r="AK33" i="48"/>
  <c r="Q33" i="48"/>
  <c r="BF32" i="48"/>
  <c r="AK32" i="48"/>
  <c r="BF31" i="48"/>
  <c r="AK31" i="48"/>
  <c r="BF30" i="48"/>
  <c r="AK30" i="48"/>
  <c r="BF29" i="48"/>
  <c r="AK29" i="48"/>
  <c r="BF28" i="48"/>
  <c r="AK28" i="48"/>
  <c r="BF27" i="48"/>
  <c r="AK27" i="48"/>
  <c r="BF26" i="48"/>
  <c r="BF25" i="48" s="1"/>
  <c r="BD25" i="48" s="1"/>
  <c r="AK26" i="48"/>
  <c r="AK25" i="48"/>
  <c r="BF24" i="48"/>
  <c r="AK24" i="48"/>
  <c r="BF23" i="48"/>
  <c r="BF22" i="48" s="1"/>
  <c r="AK23" i="48"/>
  <c r="AK22" i="48"/>
  <c r="BF21" i="48"/>
  <c r="BF19" i="48" s="1"/>
  <c r="AK21" i="48"/>
  <c r="BF20" i="48"/>
  <c r="BJ19" i="48" s="1"/>
  <c r="AK20" i="48"/>
  <c r="BT19" i="48"/>
  <c r="BI19" i="48"/>
  <c r="BG19" i="48"/>
  <c r="AK19" i="48"/>
  <c r="BF18" i="48"/>
  <c r="AK18" i="48"/>
  <c r="BF17" i="48"/>
  <c r="AK17" i="48"/>
  <c r="BS16" i="48"/>
  <c r="BF16" i="48"/>
  <c r="AK16" i="48"/>
  <c r="BF15" i="48"/>
  <c r="AK15" i="48"/>
  <c r="BF14" i="48"/>
  <c r="AK14" i="48"/>
  <c r="BS13" i="48"/>
  <c r="BF13" i="48"/>
  <c r="AK13" i="48"/>
  <c r="BI12" i="48"/>
  <c r="BG12" i="48"/>
  <c r="BG11" i="48" s="1"/>
  <c r="BG8" i="48" s="1"/>
  <c r="BF12" i="48"/>
  <c r="BD12" i="48" s="1"/>
  <c r="AK12" i="48"/>
  <c r="AK11" i="48"/>
  <c r="AK10" i="48"/>
  <c r="AL9" i="48"/>
  <c r="AL8" i="48" s="1"/>
  <c r="BI8" i="48"/>
  <c r="AN8" i="48"/>
  <c r="AS6" i="48"/>
  <c r="X6" i="48"/>
  <c r="BB4" i="48"/>
  <c r="AZ4" i="48"/>
  <c r="AX4" i="48"/>
  <c r="AV4" i="48"/>
  <c r="AR4" i="48"/>
  <c r="AG4" i="48"/>
  <c r="AE4" i="48"/>
  <c r="AC4" i="48"/>
  <c r="AA4" i="48"/>
  <c r="W4" i="48"/>
  <c r="AR3" i="48"/>
  <c r="W3" i="48"/>
  <c r="BI1" i="48"/>
  <c r="AZ1" i="48"/>
  <c r="AU1" i="48"/>
  <c r="AN1" i="48"/>
  <c r="AF1" i="48"/>
  <c r="Z1" i="48"/>
  <c r="M53" i="44"/>
  <c r="L53" i="44"/>
  <c r="K53" i="44"/>
  <c r="J53" i="44"/>
  <c r="I53" i="44"/>
  <c r="H53" i="44"/>
  <c r="G53" i="44"/>
  <c r="F53" i="44"/>
  <c r="K58" i="44"/>
  <c r="M58" i="44"/>
  <c r="L58" i="44"/>
  <c r="J58" i="44"/>
  <c r="I58" i="44"/>
  <c r="H58" i="44"/>
  <c r="G58" i="44"/>
  <c r="F58" i="44"/>
  <c r="P44" i="44"/>
  <c r="Q33" i="44"/>
  <c r="P34" i="44"/>
  <c r="P35" i="44"/>
  <c r="P36" i="44"/>
  <c r="P37" i="44"/>
  <c r="P38" i="44"/>
  <c r="P39" i="44"/>
  <c r="P40" i="44"/>
  <c r="P41" i="44"/>
  <c r="P42" i="44"/>
  <c r="P43" i="44"/>
  <c r="Q45" i="44"/>
  <c r="P46" i="44"/>
  <c r="P47" i="44"/>
  <c r="P48" i="44"/>
  <c r="P49" i="44"/>
  <c r="P50" i="44"/>
  <c r="P51" i="44"/>
  <c r="G69" i="49" l="1"/>
  <c r="F64" i="49"/>
  <c r="F66" i="49" s="1"/>
  <c r="F69" i="49"/>
  <c r="P65" i="44"/>
  <c r="BA25" i="52"/>
  <c r="BD25" i="52"/>
  <c r="BH25" i="52"/>
  <c r="BA22" i="52"/>
  <c r="BA19" i="52"/>
  <c r="BD19" i="52"/>
  <c r="T7" i="58"/>
  <c r="T6" i="58" s="1"/>
  <c r="R6" i="58"/>
  <c r="T8" i="49"/>
  <c r="R8" i="49"/>
  <c r="R7" i="48"/>
  <c r="T7" i="48"/>
  <c r="P9" i="52"/>
  <c r="P8" i="52" s="1"/>
  <c r="R65" i="52"/>
  <c r="F70" i="52"/>
  <c r="N64" i="52"/>
  <c r="T32" i="52"/>
  <c r="R32" i="52"/>
  <c r="M70" i="52"/>
  <c r="L70" i="52"/>
  <c r="AM8" i="52"/>
  <c r="BD12" i="52"/>
  <c r="BA12" i="52"/>
  <c r="BF11" i="52"/>
  <c r="K70" i="52"/>
  <c r="BD25" i="49"/>
  <c r="BA25" i="49"/>
  <c r="J69" i="49"/>
  <c r="K69" i="49"/>
  <c r="I64" i="49"/>
  <c r="I70" i="49" s="1"/>
  <c r="N62" i="49"/>
  <c r="AK9" i="49"/>
  <c r="AO9" i="49" s="1"/>
  <c r="R33" i="49"/>
  <c r="BT12" i="49"/>
  <c r="BU11" i="49" s="1"/>
  <c r="BF33" i="49"/>
  <c r="BA33" i="49" s="1"/>
  <c r="P33" i="49"/>
  <c r="L69" i="49"/>
  <c r="L70" i="49" s="1"/>
  <c r="J64" i="49"/>
  <c r="BJ12" i="49"/>
  <c r="BF22" i="49"/>
  <c r="AK34" i="49"/>
  <c r="AM34" i="49" s="1"/>
  <c r="P45" i="49"/>
  <c r="R45" i="49" s="1"/>
  <c r="M69" i="49"/>
  <c r="K64" i="49"/>
  <c r="N65" i="49"/>
  <c r="H64" i="49"/>
  <c r="AK53" i="49"/>
  <c r="L64" i="49"/>
  <c r="AK65" i="49"/>
  <c r="BA22" i="48"/>
  <c r="BD22" i="48"/>
  <c r="AK9" i="48"/>
  <c r="R65" i="48"/>
  <c r="R33" i="48"/>
  <c r="AK53" i="48"/>
  <c r="BJ12" i="48"/>
  <c r="P33" i="48"/>
  <c r="P32" i="48" s="1"/>
  <c r="R32" i="48" s="1"/>
  <c r="I69" i="48"/>
  <c r="N62" i="48"/>
  <c r="BT12" i="48"/>
  <c r="BU11" i="48" s="1"/>
  <c r="BF33" i="48"/>
  <c r="BA33" i="48" s="1"/>
  <c r="AK34" i="48"/>
  <c r="AM34" i="48" s="1"/>
  <c r="J69" i="48"/>
  <c r="H64" i="48"/>
  <c r="L69" i="48"/>
  <c r="N65" i="48"/>
  <c r="BA22" i="49"/>
  <c r="BJ22" i="49"/>
  <c r="BH22" i="49"/>
  <c r="BD22" i="49"/>
  <c r="AO34" i="49"/>
  <c r="BA19" i="49"/>
  <c r="BH19" i="49"/>
  <c r="BD19" i="49"/>
  <c r="G64" i="49"/>
  <c r="G66" i="49" s="1"/>
  <c r="M70" i="49"/>
  <c r="N58" i="49"/>
  <c r="BH25" i="49"/>
  <c r="BF12" i="49"/>
  <c r="BJ25" i="49"/>
  <c r="R65" i="49"/>
  <c r="AO34" i="48"/>
  <c r="J64" i="48"/>
  <c r="H70" i="48"/>
  <c r="K64" i="48"/>
  <c r="N60" i="48"/>
  <c r="I64" i="48"/>
  <c r="AM9" i="48"/>
  <c r="AO9" i="48"/>
  <c r="AK8" i="48"/>
  <c r="BA19" i="48"/>
  <c r="BD19" i="48"/>
  <c r="BH19" i="48"/>
  <c r="M64" i="48"/>
  <c r="F70" i="48"/>
  <c r="L64" i="48"/>
  <c r="G64" i="48"/>
  <c r="N58" i="48"/>
  <c r="BH22" i="48"/>
  <c r="BJ25" i="48"/>
  <c r="BJ22" i="48"/>
  <c r="BH25" i="48"/>
  <c r="BA12" i="48"/>
  <c r="BA25" i="48"/>
  <c r="BF11" i="48"/>
  <c r="P33" i="44"/>
  <c r="P45" i="44"/>
  <c r="R45" i="44" s="1"/>
  <c r="R33" i="44"/>
  <c r="H70" i="49" l="1"/>
  <c r="H66" i="49"/>
  <c r="BD33" i="49"/>
  <c r="BJ33" i="49"/>
  <c r="BH33" i="49"/>
  <c r="F70" i="49"/>
  <c r="BF10" i="52"/>
  <c r="BJ10" i="52" s="1"/>
  <c r="BF9" i="52"/>
  <c r="BH9" i="52" s="1"/>
  <c r="J70" i="49"/>
  <c r="N64" i="48"/>
  <c r="T8" i="52"/>
  <c r="R8" i="52"/>
  <c r="BJ11" i="52"/>
  <c r="BH11" i="52"/>
  <c r="BF8" i="52"/>
  <c r="P7" i="52" s="1"/>
  <c r="T7" i="52" s="1"/>
  <c r="R10" i="52"/>
  <c r="N70" i="52"/>
  <c r="AM9" i="49"/>
  <c r="K70" i="49"/>
  <c r="P32" i="49"/>
  <c r="AK8" i="49"/>
  <c r="BF10" i="48"/>
  <c r="BJ10" i="48" s="1"/>
  <c r="BH33" i="48"/>
  <c r="BD33" i="48"/>
  <c r="BJ33" i="48"/>
  <c r="T32" i="48"/>
  <c r="G70" i="49"/>
  <c r="N64" i="49"/>
  <c r="AM8" i="49"/>
  <c r="AO8" i="49"/>
  <c r="BD12" i="49"/>
  <c r="BF11" i="49"/>
  <c r="BA12" i="49"/>
  <c r="BF9" i="49" s="1"/>
  <c r="BH9" i="49" s="1"/>
  <c r="AO8" i="48"/>
  <c r="AM8" i="48"/>
  <c r="J70" i="48"/>
  <c r="BF9" i="48"/>
  <c r="BH9" i="48" s="1"/>
  <c r="G70" i="48"/>
  <c r="K70" i="48"/>
  <c r="BF8" i="48"/>
  <c r="BH11" i="48"/>
  <c r="BJ11" i="48"/>
  <c r="I70" i="48"/>
  <c r="M70" i="48"/>
  <c r="L70" i="48"/>
  <c r="P32" i="44"/>
  <c r="P8" i="44" s="1"/>
  <c r="BF10" i="49" l="1"/>
  <c r="BJ10" i="49" s="1"/>
  <c r="N70" i="49"/>
  <c r="P7" i="44"/>
  <c r="T8" i="44"/>
  <c r="R8" i="44"/>
  <c r="BJ8" i="52"/>
  <c r="T6" i="52" s="1"/>
  <c r="BH8" i="52"/>
  <c r="R32" i="49"/>
  <c r="T32" i="49"/>
  <c r="N70" i="48"/>
  <c r="BF8" i="49"/>
  <c r="P7" i="49" s="1"/>
  <c r="BJ11" i="49"/>
  <c r="BH11" i="49"/>
  <c r="BH8" i="48"/>
  <c r="BH6" i="48" s="1"/>
  <c r="BJ8" i="48"/>
  <c r="BJ6" i="48" s="1"/>
  <c r="T32" i="44"/>
  <c r="R32" i="44"/>
  <c r="R7" i="49" l="1"/>
  <c r="T7" i="49"/>
  <c r="T7" i="44"/>
  <c r="T6" i="44" s="1"/>
  <c r="R7" i="44"/>
  <c r="R6" i="44" s="1"/>
  <c r="BJ8" i="49"/>
  <c r="BJ6" i="49" s="1"/>
  <c r="BH8" i="49"/>
  <c r="BH6" i="49" s="1"/>
  <c r="T6" i="49" l="1"/>
  <c r="R6" i="49"/>
  <c r="R7" i="52"/>
  <c r="R6" i="52" s="1"/>
  <c r="R6" i="48" l="1"/>
  <c r="H65" i="44" l="1"/>
  <c r="BI12" i="44" l="1"/>
  <c r="BC73" i="44" l="1"/>
  <c r="BB73" i="44"/>
  <c r="BA73" i="44"/>
  <c r="AZ73" i="44"/>
  <c r="AY73" i="44"/>
  <c r="AX73" i="44"/>
  <c r="H69" i="44" s="1"/>
  <c r="AW73" i="44"/>
  <c r="G69" i="44" s="1"/>
  <c r="AV73" i="44"/>
  <c r="F69" i="44" s="1"/>
  <c r="BC72" i="44"/>
  <c r="M62" i="44" s="1"/>
  <c r="BB72" i="44"/>
  <c r="BA72" i="44"/>
  <c r="K62" i="44" s="1"/>
  <c r="AZ72" i="44"/>
  <c r="J62" i="44" s="1"/>
  <c r="AY72" i="44"/>
  <c r="I62" i="44" s="1"/>
  <c r="AX72" i="44"/>
  <c r="H62" i="44" s="1"/>
  <c r="AW72" i="44"/>
  <c r="G62" i="44" s="1"/>
  <c r="G64" i="44" s="1"/>
  <c r="AV72" i="44"/>
  <c r="F62" i="44" s="1"/>
  <c r="F64" i="44" s="1"/>
  <c r="AK72" i="44"/>
  <c r="AK71" i="44"/>
  <c r="BF70" i="44"/>
  <c r="AK70" i="44"/>
  <c r="BF69" i="44"/>
  <c r="AK69" i="44"/>
  <c r="BF68" i="44"/>
  <c r="AK68" i="44"/>
  <c r="BF67" i="44"/>
  <c r="AK67" i="44"/>
  <c r="BF66" i="44"/>
  <c r="AK66" i="44"/>
  <c r="BF65" i="44"/>
  <c r="BF64" i="44"/>
  <c r="AK64" i="44"/>
  <c r="M65" i="44"/>
  <c r="L65" i="44"/>
  <c r="K65" i="44"/>
  <c r="J65" i="44"/>
  <c r="I65" i="44"/>
  <c r="G65" i="44"/>
  <c r="F65" i="44"/>
  <c r="BF63" i="44"/>
  <c r="AK63" i="44"/>
  <c r="BF62" i="44"/>
  <c r="AK62" i="44"/>
  <c r="N63" i="44"/>
  <c r="BF61" i="44"/>
  <c r="AK61" i="44"/>
  <c r="L62" i="44"/>
  <c r="BF60" i="44"/>
  <c r="AK60" i="44"/>
  <c r="N61" i="44"/>
  <c r="BF59" i="44"/>
  <c r="AK59" i="44"/>
  <c r="BF58" i="44"/>
  <c r="AK58" i="44"/>
  <c r="N59" i="44"/>
  <c r="BF57" i="44"/>
  <c r="AK57" i="44"/>
  <c r="BF56" i="44"/>
  <c r="AK56" i="44"/>
  <c r="BF55" i="44"/>
  <c r="AK55" i="44"/>
  <c r="BF54" i="44"/>
  <c r="AK54" i="44"/>
  <c r="BF53" i="44"/>
  <c r="BF52" i="44"/>
  <c r="BF51" i="44"/>
  <c r="BF50" i="44"/>
  <c r="AH50" i="44"/>
  <c r="M69" i="44" s="1"/>
  <c r="AG50" i="44"/>
  <c r="L69" i="44" s="1"/>
  <c r="AF50" i="44"/>
  <c r="K69" i="44" s="1"/>
  <c r="AE50" i="44"/>
  <c r="J69" i="44" s="1"/>
  <c r="AD50" i="44"/>
  <c r="I69" i="44" s="1"/>
  <c r="BF49" i="44"/>
  <c r="AH49" i="44"/>
  <c r="M60" i="44" s="1"/>
  <c r="AG49" i="44"/>
  <c r="L60" i="44" s="1"/>
  <c r="AF49" i="44"/>
  <c r="K60" i="44" s="1"/>
  <c r="AE49" i="44"/>
  <c r="J60" i="44" s="1"/>
  <c r="AD49" i="44"/>
  <c r="I60" i="44" s="1"/>
  <c r="BF48" i="44"/>
  <c r="BF47" i="44"/>
  <c r="AK47" i="44"/>
  <c r="BF46" i="44"/>
  <c r="AK46" i="44"/>
  <c r="BF45" i="44"/>
  <c r="AK45" i="44"/>
  <c r="BF44" i="44"/>
  <c r="AK44" i="44"/>
  <c r="BF43" i="44"/>
  <c r="AK43" i="44"/>
  <c r="BF42" i="44"/>
  <c r="AK42" i="44"/>
  <c r="BF41" i="44"/>
  <c r="AK41" i="44"/>
  <c r="BF40" i="44"/>
  <c r="AK40" i="44"/>
  <c r="BF39" i="44"/>
  <c r="AK39" i="44"/>
  <c r="BF38" i="44"/>
  <c r="AK38" i="44"/>
  <c r="BF37" i="44"/>
  <c r="AK37" i="44"/>
  <c r="BF36" i="44"/>
  <c r="AK36" i="44"/>
  <c r="BF35" i="44"/>
  <c r="AK35" i="44"/>
  <c r="BF34" i="44"/>
  <c r="AK33" i="44"/>
  <c r="BF32" i="44"/>
  <c r="AK32" i="44"/>
  <c r="BF31" i="44"/>
  <c r="AK31" i="44"/>
  <c r="BF30" i="44"/>
  <c r="AK30" i="44"/>
  <c r="BF29" i="44"/>
  <c r="AK29" i="44"/>
  <c r="BF28" i="44"/>
  <c r="AK28" i="44"/>
  <c r="BF27" i="44"/>
  <c r="AK27" i="44"/>
  <c r="BF26" i="44"/>
  <c r="AK26" i="44"/>
  <c r="AK25" i="44"/>
  <c r="BF24" i="44"/>
  <c r="AK24" i="44"/>
  <c r="BF23" i="44"/>
  <c r="AK23" i="44"/>
  <c r="AK22" i="44"/>
  <c r="BF21" i="44"/>
  <c r="AK21" i="44"/>
  <c r="BF20" i="44"/>
  <c r="BJ19" i="44" s="1"/>
  <c r="AK20" i="44"/>
  <c r="BT19" i="44"/>
  <c r="BI19" i="44"/>
  <c r="BG19" i="44"/>
  <c r="AK19" i="44"/>
  <c r="BF18" i="44"/>
  <c r="AK18" i="44"/>
  <c r="BF17" i="44"/>
  <c r="AK17" i="44"/>
  <c r="BS16" i="44"/>
  <c r="BF16" i="44"/>
  <c r="AK16" i="44"/>
  <c r="BF15" i="44"/>
  <c r="AK15" i="44"/>
  <c r="BF14" i="44"/>
  <c r="AK14" i="44"/>
  <c r="BS13" i="44"/>
  <c r="BF13" i="44"/>
  <c r="AK13" i="44"/>
  <c r="BG12" i="44"/>
  <c r="AK12" i="44"/>
  <c r="AK11" i="44"/>
  <c r="AK10" i="44"/>
  <c r="AL9" i="44"/>
  <c r="AL8" i="44" s="1"/>
  <c r="BI8" i="44"/>
  <c r="AN8" i="44"/>
  <c r="AS6" i="44"/>
  <c r="X6" i="44"/>
  <c r="BB4" i="44"/>
  <c r="AZ4" i="44"/>
  <c r="AX4" i="44"/>
  <c r="AV4" i="44"/>
  <c r="AR4" i="44"/>
  <c r="AG4" i="44"/>
  <c r="AE4" i="44"/>
  <c r="AC4" i="44"/>
  <c r="AA4" i="44"/>
  <c r="W4" i="44"/>
  <c r="AR3" i="44"/>
  <c r="W3" i="44"/>
  <c r="BI1" i="44"/>
  <c r="AZ1" i="44"/>
  <c r="AU1" i="44"/>
  <c r="AN1" i="44"/>
  <c r="AF1" i="44"/>
  <c r="Z1" i="44"/>
  <c r="G70" i="44" l="1"/>
  <c r="BF25" i="44"/>
  <c r="BJ25" i="44" s="1"/>
  <c r="BF22" i="44"/>
  <c r="BH22" i="44" s="1"/>
  <c r="AK9" i="44"/>
  <c r="AO9" i="44" s="1"/>
  <c r="BF33" i="44"/>
  <c r="BD33" i="44" s="1"/>
  <c r="BG11" i="44"/>
  <c r="BG8" i="44" s="1"/>
  <c r="BF19" i="44"/>
  <c r="BH19" i="44" s="1"/>
  <c r="AK65" i="44"/>
  <c r="BF12" i="44"/>
  <c r="BJ12" i="44"/>
  <c r="AK34" i="44"/>
  <c r="AK53" i="44"/>
  <c r="J64" i="44"/>
  <c r="BT12" i="44"/>
  <c r="BU11" i="44" s="1"/>
  <c r="N65" i="44"/>
  <c r="R65" i="44"/>
  <c r="N58" i="44"/>
  <c r="L64" i="44"/>
  <c r="BA22" i="44"/>
  <c r="BJ22" i="44"/>
  <c r="BD22" i="44"/>
  <c r="N60" i="44"/>
  <c r="I64" i="44"/>
  <c r="H64" i="44"/>
  <c r="N62" i="44"/>
  <c r="K64" i="44"/>
  <c r="M64" i="44"/>
  <c r="AK52" i="44"/>
  <c r="BA25" i="44"/>
  <c r="BD25" i="44"/>
  <c r="BH25" i="44"/>
  <c r="J70" i="44" l="1"/>
  <c r="BA33" i="44"/>
  <c r="BJ33" i="44"/>
  <c r="BH33" i="44"/>
  <c r="BF11" i="44"/>
  <c r="BH11" i="44" s="1"/>
  <c r="BD19" i="44"/>
  <c r="BA19" i="44"/>
  <c r="BD12" i="44"/>
  <c r="AM9" i="44"/>
  <c r="AK8" i="44"/>
  <c r="BA12" i="44"/>
  <c r="AO34" i="44"/>
  <c r="AM34" i="44"/>
  <c r="H70" i="44"/>
  <c r="M70" i="44"/>
  <c r="I70" i="44"/>
  <c r="K70" i="44"/>
  <c r="L70" i="44"/>
  <c r="N64" i="44"/>
  <c r="F70" i="44"/>
  <c r="BF10" i="44" l="1"/>
  <c r="BJ10" i="44" s="1"/>
  <c r="BF8" i="44"/>
  <c r="BH8" i="44" s="1"/>
  <c r="BJ11" i="44"/>
  <c r="BF9" i="44"/>
  <c r="BH9" i="44" s="1"/>
  <c r="AO8" i="44"/>
  <c r="AM8" i="44"/>
  <c r="BJ8" i="44"/>
  <c r="BJ6" i="44" s="1"/>
  <c r="N70" i="44"/>
  <c r="BH6" i="44" l="1"/>
</calcChain>
</file>

<file path=xl/sharedStrings.xml><?xml version="1.0" encoding="utf-8"?>
<sst xmlns="http://schemas.openxmlformats.org/spreadsheetml/2006/main" count="3713" uniqueCount="576">
  <si>
    <t>卒業要件</t>
    <rPh sb="0" eb="2">
      <t>ソツギョウ</t>
    </rPh>
    <rPh sb="2" eb="4">
      <t>ヨウケン</t>
    </rPh>
    <phoneticPr fontId="1"/>
  </si>
  <si>
    <t>単位</t>
    <rPh sb="0" eb="2">
      <t>タンイ</t>
    </rPh>
    <phoneticPr fontId="1"/>
  </si>
  <si>
    <t>基礎化学</t>
    <rPh sb="0" eb="2">
      <t>キソ</t>
    </rPh>
    <rPh sb="2" eb="4">
      <t>カガク</t>
    </rPh>
    <phoneticPr fontId="1"/>
  </si>
  <si>
    <t>化学実験</t>
    <rPh sb="0" eb="2">
      <t>カガク</t>
    </rPh>
    <rPh sb="2" eb="4">
      <t>ジッケン</t>
    </rPh>
    <phoneticPr fontId="1"/>
  </si>
  <si>
    <t>熱力学演習</t>
    <rPh sb="0" eb="3">
      <t>ネツリキガク</t>
    </rPh>
    <rPh sb="3" eb="5">
      <t>エンシュウ</t>
    </rPh>
    <phoneticPr fontId="1"/>
  </si>
  <si>
    <t>卒業研究</t>
    <rPh sb="0" eb="2">
      <t>ソツギョウ</t>
    </rPh>
    <rPh sb="2" eb="4">
      <t>ケンキュウ</t>
    </rPh>
    <phoneticPr fontId="1"/>
  </si>
  <si>
    <t>科学英語</t>
    <rPh sb="0" eb="2">
      <t>カガク</t>
    </rPh>
    <rPh sb="2" eb="4">
      <t>エイゴ</t>
    </rPh>
    <phoneticPr fontId="1"/>
  </si>
  <si>
    <t>卒研着手</t>
    <rPh sb="0" eb="2">
      <t>ソツケン</t>
    </rPh>
    <rPh sb="2" eb="4">
      <t>チャクシュ</t>
    </rPh>
    <phoneticPr fontId="1"/>
  </si>
  <si>
    <t>4年</t>
    <rPh sb="1" eb="2">
      <t>ネン</t>
    </rPh>
    <phoneticPr fontId="1"/>
  </si>
  <si>
    <t>3年</t>
    <rPh sb="1" eb="2">
      <t>ネン</t>
    </rPh>
    <phoneticPr fontId="1"/>
  </si>
  <si>
    <t>2年</t>
    <rPh sb="1" eb="2">
      <t>ネン</t>
    </rPh>
    <phoneticPr fontId="1"/>
  </si>
  <si>
    <t>1年</t>
    <rPh sb="1" eb="2">
      <t>ネン</t>
    </rPh>
    <phoneticPr fontId="1"/>
  </si>
  <si>
    <t>後</t>
    <rPh sb="0" eb="1">
      <t>ウシロ</t>
    </rPh>
    <phoneticPr fontId="1"/>
  </si>
  <si>
    <t>前</t>
    <rPh sb="0" eb="1">
      <t>マエ</t>
    </rPh>
    <phoneticPr fontId="1"/>
  </si>
  <si>
    <t>日本の憲法</t>
    <rPh sb="0" eb="2">
      <t>ニホン</t>
    </rPh>
    <rPh sb="3" eb="5">
      <t>ケンポウ</t>
    </rPh>
    <phoneticPr fontId="1"/>
  </si>
  <si>
    <t>こころの科学</t>
    <rPh sb="4" eb="6">
      <t>カガク</t>
    </rPh>
    <phoneticPr fontId="1"/>
  </si>
  <si>
    <t>地球科学入門</t>
    <rPh sb="0" eb="2">
      <t>チキュウ</t>
    </rPh>
    <rPh sb="2" eb="4">
      <t>カガク</t>
    </rPh>
    <rPh sb="4" eb="6">
      <t>ニュウモン</t>
    </rPh>
    <phoneticPr fontId="1"/>
  </si>
  <si>
    <t>スポーツ実習a</t>
    <rPh sb="4" eb="6">
      <t>ジッシュウ</t>
    </rPh>
    <phoneticPr fontId="1"/>
  </si>
  <si>
    <t>社会体験実習</t>
    <rPh sb="0" eb="2">
      <t>シャカイ</t>
    </rPh>
    <rPh sb="2" eb="4">
      <t>タイケン</t>
    </rPh>
    <rPh sb="4" eb="6">
      <t>ジッシュウ</t>
    </rPh>
    <phoneticPr fontId="1"/>
  </si>
  <si>
    <t>海外語学研修</t>
    <rPh sb="0" eb="2">
      <t>カイガイ</t>
    </rPh>
    <rPh sb="2" eb="4">
      <t>ゴガク</t>
    </rPh>
    <rPh sb="4" eb="6">
      <t>ケンシュウ</t>
    </rPh>
    <phoneticPr fontId="1"/>
  </si>
  <si>
    <t>海外研修</t>
    <rPh sb="0" eb="2">
      <t>カイガイ</t>
    </rPh>
    <rPh sb="2" eb="4">
      <t>ケンシュウ</t>
    </rPh>
    <phoneticPr fontId="1"/>
  </si>
  <si>
    <t>スポーツ実習b</t>
    <rPh sb="4" eb="6">
      <t>ジッシュウ</t>
    </rPh>
    <phoneticPr fontId="1"/>
  </si>
  <si>
    <t>スポーツ実習c</t>
    <rPh sb="4" eb="6">
      <t>ジッシュウ</t>
    </rPh>
    <phoneticPr fontId="1"/>
  </si>
  <si>
    <t>スポーツ実習d</t>
    <rPh sb="4" eb="6">
      <t>ジッシュウ</t>
    </rPh>
    <phoneticPr fontId="1"/>
  </si>
  <si>
    <t>経済事情</t>
    <rPh sb="0" eb="2">
      <t>ケイザイ</t>
    </rPh>
    <rPh sb="2" eb="4">
      <t>ジジョウ</t>
    </rPh>
    <phoneticPr fontId="1"/>
  </si>
  <si>
    <t>現代民主主義論</t>
    <rPh sb="0" eb="2">
      <t>ゲンダイ</t>
    </rPh>
    <rPh sb="2" eb="4">
      <t>ミンシュ</t>
    </rPh>
    <rPh sb="4" eb="6">
      <t>シュギ</t>
    </rPh>
    <rPh sb="6" eb="7">
      <t>ロン</t>
    </rPh>
    <phoneticPr fontId="1"/>
  </si>
  <si>
    <t>現代心理学</t>
    <rPh sb="0" eb="2">
      <t>ゲンダイ</t>
    </rPh>
    <rPh sb="2" eb="5">
      <t>シンリガク</t>
    </rPh>
    <phoneticPr fontId="1"/>
  </si>
  <si>
    <t>青少年と文化</t>
    <rPh sb="0" eb="3">
      <t>セイショウネン</t>
    </rPh>
    <rPh sb="4" eb="6">
      <t>ブンカ</t>
    </rPh>
    <phoneticPr fontId="1"/>
  </si>
  <si>
    <t>感性の科学</t>
    <rPh sb="0" eb="2">
      <t>カンセイ</t>
    </rPh>
    <rPh sb="3" eb="5">
      <t>カガク</t>
    </rPh>
    <phoneticPr fontId="1"/>
  </si>
  <si>
    <t>総計</t>
    <rPh sb="0" eb="2">
      <t>ソウケイ</t>
    </rPh>
    <phoneticPr fontId="1"/>
  </si>
  <si>
    <t>短期ｲﾝﾀｰﾝｼｯﾌﾟ</t>
    <rPh sb="0" eb="2">
      <t>タンキ</t>
    </rPh>
    <phoneticPr fontId="1"/>
  </si>
  <si>
    <t>長期ｲﾝﾀｰﾝｼｯﾌﾟ</t>
    <rPh sb="0" eb="2">
      <t>チョウキ</t>
    </rPh>
    <phoneticPr fontId="1"/>
  </si>
  <si>
    <t>力学演習</t>
    <rPh sb="0" eb="2">
      <t>リキガク</t>
    </rPh>
    <rPh sb="2" eb="4">
      <t>エンシュウ</t>
    </rPh>
    <phoneticPr fontId="1"/>
  </si>
  <si>
    <t>結晶構造学</t>
    <rPh sb="0" eb="2">
      <t>ケッショウ</t>
    </rPh>
    <rPh sb="2" eb="4">
      <t>コウゾウ</t>
    </rPh>
    <rPh sb="4" eb="5">
      <t>ガク</t>
    </rPh>
    <phoneticPr fontId="1"/>
  </si>
  <si>
    <t>材料科学A</t>
    <rPh sb="0" eb="2">
      <t>ザイリョウ</t>
    </rPh>
    <rPh sb="2" eb="4">
      <t>カガク</t>
    </rPh>
    <phoneticPr fontId="1"/>
  </si>
  <si>
    <t>材料科学B</t>
    <rPh sb="0" eb="2">
      <t>ザイリョウ</t>
    </rPh>
    <rPh sb="2" eb="4">
      <t>カガク</t>
    </rPh>
    <phoneticPr fontId="1"/>
  </si>
  <si>
    <t>必修科目</t>
    <rPh sb="0" eb="2">
      <t>ヒッシュウ</t>
    </rPh>
    <rPh sb="2" eb="4">
      <t>カモク</t>
    </rPh>
    <phoneticPr fontId="1"/>
  </si>
  <si>
    <t>選択科目</t>
    <rPh sb="0" eb="4">
      <t>センタクカモク</t>
    </rPh>
    <phoneticPr fontId="1"/>
  </si>
  <si>
    <t>必修科目</t>
    <rPh sb="0" eb="4">
      <t>ヒッシュウカモク</t>
    </rPh>
    <phoneticPr fontId="1"/>
  </si>
  <si>
    <t>コース科目</t>
    <rPh sb="3" eb="5">
      <t>カモク</t>
    </rPh>
    <phoneticPr fontId="1"/>
  </si>
  <si>
    <t>取得状況</t>
    <rPh sb="0" eb="2">
      <t>シュトク</t>
    </rPh>
    <rPh sb="2" eb="4">
      <t>ジョウキョウ</t>
    </rPh>
    <phoneticPr fontId="1"/>
  </si>
  <si>
    <t>外国語科目</t>
    <rPh sb="0" eb="3">
      <t>ガイコクゴ</t>
    </rPh>
    <rPh sb="3" eb="5">
      <t>カモク</t>
    </rPh>
    <phoneticPr fontId="1"/>
  </si>
  <si>
    <t>異文化交流A</t>
    <rPh sb="0" eb="3">
      <t>イブンカ</t>
    </rPh>
    <rPh sb="3" eb="5">
      <t>コウリュウ</t>
    </rPh>
    <phoneticPr fontId="1"/>
  </si>
  <si>
    <t>異文化交流B</t>
    <rPh sb="0" eb="3">
      <t>イブンカ</t>
    </rPh>
    <rPh sb="3" eb="5">
      <t>コウリュウ</t>
    </rPh>
    <phoneticPr fontId="1"/>
  </si>
  <si>
    <t>地域再生ｼｽﾃﾑ論</t>
    <rPh sb="0" eb="2">
      <t>チイキ</t>
    </rPh>
    <rPh sb="2" eb="4">
      <t>サイセイ</t>
    </rPh>
    <rPh sb="8" eb="9">
      <t>ロン</t>
    </rPh>
    <phoneticPr fontId="1"/>
  </si>
  <si>
    <t>地方自治論</t>
    <rPh sb="0" eb="2">
      <t>チホウ</t>
    </rPh>
    <rPh sb="2" eb="4">
      <t>ジチ</t>
    </rPh>
    <rPh sb="4" eb="5">
      <t>ロン</t>
    </rPh>
    <phoneticPr fontId="1"/>
  </si>
  <si>
    <t>医の科学</t>
    <rPh sb="0" eb="1">
      <t>イ</t>
    </rPh>
    <rPh sb="2" eb="4">
      <t>カガク</t>
    </rPh>
    <phoneticPr fontId="1"/>
  </si>
  <si>
    <t>運動の科学</t>
    <rPh sb="0" eb="2">
      <t>ウンドウ</t>
    </rPh>
    <rPh sb="3" eb="5">
      <t>カガク</t>
    </rPh>
    <phoneticPr fontId="1"/>
  </si>
  <si>
    <t>必</t>
    <rPh sb="0" eb="1">
      <t>ヒツ</t>
    </rPh>
    <phoneticPr fontId="1"/>
  </si>
  <si>
    <t>その他</t>
    <rPh sb="2" eb="3">
      <t>タ</t>
    </rPh>
    <phoneticPr fontId="1"/>
  </si>
  <si>
    <t>卒業要件単位数　早見表</t>
    <rPh sb="0" eb="2">
      <t>ソツギョウ</t>
    </rPh>
    <rPh sb="2" eb="4">
      <t>ヨウケン</t>
    </rPh>
    <rPh sb="4" eb="6">
      <t>タンイ</t>
    </rPh>
    <rPh sb="6" eb="7">
      <t>スウ</t>
    </rPh>
    <rPh sb="8" eb="11">
      <t>ハヤミヒョウ</t>
    </rPh>
    <phoneticPr fontId="1"/>
  </si>
  <si>
    <t>A</t>
    <phoneticPr fontId="1"/>
  </si>
  <si>
    <t>B</t>
    <phoneticPr fontId="1"/>
  </si>
  <si>
    <t>D</t>
    <phoneticPr fontId="1"/>
  </si>
  <si>
    <t>E</t>
    <phoneticPr fontId="1"/>
  </si>
  <si>
    <t>F</t>
    <phoneticPr fontId="1"/>
  </si>
  <si>
    <t>G</t>
    <phoneticPr fontId="1"/>
  </si>
  <si>
    <t>H</t>
    <phoneticPr fontId="1"/>
  </si>
  <si>
    <t>P</t>
    <phoneticPr fontId="1"/>
  </si>
  <si>
    <t>作成日：</t>
    <rPh sb="0" eb="2">
      <t>サクセイ</t>
    </rPh>
    <rPh sb="2" eb="3">
      <t>ビ</t>
    </rPh>
    <phoneticPr fontId="1"/>
  </si>
  <si>
    <t>学籍番号：</t>
    <rPh sb="0" eb="2">
      <t>ガクセキ</t>
    </rPh>
    <rPh sb="2" eb="4">
      <t>バンゴウ</t>
    </rPh>
    <phoneticPr fontId="1"/>
  </si>
  <si>
    <t>氏名：</t>
    <rPh sb="0" eb="2">
      <t>シメイ</t>
    </rPh>
    <phoneticPr fontId="1"/>
  </si>
  <si>
    <t>ﾌﾚｯｼｭﾏﾝ英語演習</t>
    <rPh sb="7" eb="9">
      <t>エイゴ</t>
    </rPh>
    <rPh sb="9" eb="11">
      <t>エンシュウ</t>
    </rPh>
    <phoneticPr fontId="1"/>
  </si>
  <si>
    <t>英語ﾘｰﾃﾞｨﾝｸﾞ演習A</t>
    <rPh sb="0" eb="2">
      <t>エイゴ</t>
    </rPh>
    <rPh sb="10" eb="12">
      <t>エンシュウ</t>
    </rPh>
    <phoneticPr fontId="1"/>
  </si>
  <si>
    <t>英語ﾘｰﾃﾞｨﾝｸﾞ演習B</t>
    <rPh sb="0" eb="2">
      <t>エイゴ</t>
    </rPh>
    <rPh sb="10" eb="12">
      <t>エンシュウ</t>
    </rPh>
    <phoneticPr fontId="1"/>
  </si>
  <si>
    <t>英語総合演習</t>
    <rPh sb="0" eb="2">
      <t>エイゴ</t>
    </rPh>
    <rPh sb="2" eb="4">
      <t>ソウゴウ</t>
    </rPh>
    <rPh sb="4" eb="6">
      <t>エンシュウ</t>
    </rPh>
    <phoneticPr fontId="1"/>
  </si>
  <si>
    <t>英語ｺﾐｭﾆｹｰｼｮﾝⅠ</t>
    <rPh sb="0" eb="2">
      <t>エイゴ</t>
    </rPh>
    <phoneticPr fontId="1"/>
  </si>
  <si>
    <t>英語ｺﾐｭﾆｹｰｼｮﾝⅡ</t>
    <rPh sb="0" eb="2">
      <t>エイゴ</t>
    </rPh>
    <phoneticPr fontId="1"/>
  </si>
  <si>
    <t>TOEIC英語演習Ⅰ</t>
    <rPh sb="5" eb="7">
      <t>エイゴ</t>
    </rPh>
    <rPh sb="7" eb="9">
      <t>エンシュウ</t>
    </rPh>
    <phoneticPr fontId="1"/>
  </si>
  <si>
    <t>TOEIC英語演習Ⅱ</t>
    <rPh sb="5" eb="7">
      <t>エイゴ</t>
    </rPh>
    <rPh sb="7" eb="9">
      <t>エンシュウ</t>
    </rPh>
    <phoneticPr fontId="1"/>
  </si>
  <si>
    <t>臨海実習</t>
    <rPh sb="0" eb="2">
      <t>リンカイ</t>
    </rPh>
    <rPh sb="2" eb="4">
      <t>ジッシュウ</t>
    </rPh>
    <phoneticPr fontId="1"/>
  </si>
  <si>
    <t>胆振学入門</t>
    <rPh sb="0" eb="2">
      <t>イブリ</t>
    </rPh>
    <rPh sb="2" eb="3">
      <t>ガク</t>
    </rPh>
    <rPh sb="3" eb="5">
      <t>ニュウモン</t>
    </rPh>
    <phoneticPr fontId="1"/>
  </si>
  <si>
    <t>連携教養科目</t>
    <rPh sb="0" eb="2">
      <t>レンケイ</t>
    </rPh>
    <rPh sb="2" eb="4">
      <t>キョウヨウ</t>
    </rPh>
    <rPh sb="4" eb="6">
      <t>カモク</t>
    </rPh>
    <phoneticPr fontId="1"/>
  </si>
  <si>
    <t>教職原論</t>
    <rPh sb="0" eb="2">
      <t>キョウショク</t>
    </rPh>
    <rPh sb="2" eb="4">
      <t>ゲンロン</t>
    </rPh>
    <phoneticPr fontId="1"/>
  </si>
  <si>
    <t>教育学概論</t>
    <rPh sb="0" eb="2">
      <t>キョウイク</t>
    </rPh>
    <rPh sb="2" eb="3">
      <t>ガク</t>
    </rPh>
    <rPh sb="3" eb="5">
      <t>ガイロン</t>
    </rPh>
    <phoneticPr fontId="1"/>
  </si>
  <si>
    <t>教育心理学</t>
    <rPh sb="0" eb="2">
      <t>キョウイク</t>
    </rPh>
    <rPh sb="2" eb="5">
      <t>シンリガク</t>
    </rPh>
    <phoneticPr fontId="1"/>
  </si>
  <si>
    <t>教育相談</t>
    <rPh sb="0" eb="2">
      <t>キョウイク</t>
    </rPh>
    <rPh sb="2" eb="4">
      <t>ソウダン</t>
    </rPh>
    <phoneticPr fontId="1"/>
  </si>
  <si>
    <t>教育実習</t>
    <rPh sb="0" eb="2">
      <t>キョウイク</t>
    </rPh>
    <rPh sb="2" eb="4">
      <t>ジッシュウ</t>
    </rPh>
    <phoneticPr fontId="1"/>
  </si>
  <si>
    <t>教職実践演習（高）</t>
    <rPh sb="0" eb="2">
      <t>キョウショク</t>
    </rPh>
    <rPh sb="2" eb="4">
      <t>ジッセン</t>
    </rPh>
    <rPh sb="4" eb="6">
      <t>エンシュウ</t>
    </rPh>
    <rPh sb="7" eb="8">
      <t>タカ</t>
    </rPh>
    <phoneticPr fontId="1"/>
  </si>
  <si>
    <t>職業指導</t>
    <rPh sb="0" eb="2">
      <t>ショクギョウ</t>
    </rPh>
    <rPh sb="2" eb="4">
      <t>シドウ</t>
    </rPh>
    <phoneticPr fontId="1"/>
  </si>
  <si>
    <t>教職課程</t>
    <rPh sb="0" eb="2">
      <t>キョウショク</t>
    </rPh>
    <rPh sb="2" eb="4">
      <t>カテイ</t>
    </rPh>
    <phoneticPr fontId="1"/>
  </si>
  <si>
    <t>地域社会概論</t>
    <rPh sb="0" eb="2">
      <t>チイキ</t>
    </rPh>
    <rPh sb="2" eb="4">
      <t>シャカイ</t>
    </rPh>
    <rPh sb="4" eb="6">
      <t>ガイロン</t>
    </rPh>
    <phoneticPr fontId="1"/>
  </si>
  <si>
    <t>北海道産業論Ａ</t>
    <rPh sb="0" eb="3">
      <t>ホッカイドウ</t>
    </rPh>
    <rPh sb="3" eb="5">
      <t>サンギョウ</t>
    </rPh>
    <rPh sb="5" eb="6">
      <t>ロン</t>
    </rPh>
    <phoneticPr fontId="1"/>
  </si>
  <si>
    <t>北海道産業論Ｂ</t>
    <rPh sb="0" eb="3">
      <t>ホッカイドウ</t>
    </rPh>
    <rPh sb="3" eb="5">
      <t>サンギョウ</t>
    </rPh>
    <rPh sb="5" eb="6">
      <t>ロン</t>
    </rPh>
    <phoneticPr fontId="1"/>
  </si>
  <si>
    <t>北海道産業論Ｃ</t>
    <rPh sb="0" eb="3">
      <t>ホッカイドウ</t>
    </rPh>
    <rPh sb="3" eb="5">
      <t>サンギョウ</t>
    </rPh>
    <rPh sb="5" eb="6">
      <t>ロン</t>
    </rPh>
    <phoneticPr fontId="1"/>
  </si>
  <si>
    <t>地域ｲﾝﾀｰﾝｼｯﾌﾟ</t>
    <rPh sb="0" eb="2">
      <t>チイキ</t>
    </rPh>
    <phoneticPr fontId="1"/>
  </si>
  <si>
    <t>履修単位数</t>
    <rPh sb="0" eb="2">
      <t>リシュウ</t>
    </rPh>
    <rPh sb="2" eb="5">
      <t>タンイスウ</t>
    </rPh>
    <phoneticPr fontId="1"/>
  </si>
  <si>
    <t>作成日：</t>
  </si>
  <si>
    <t>前</t>
    <rPh sb="0" eb="1">
      <t>ゼン</t>
    </rPh>
    <phoneticPr fontId="1"/>
  </si>
  <si>
    <t>後</t>
    <rPh sb="0" eb="1">
      <t>アト</t>
    </rPh>
    <phoneticPr fontId="1"/>
  </si>
  <si>
    <r>
      <rPr>
        <sz val="9"/>
        <color rgb="FF0000FF"/>
        <rFont val="ＭＳ Ｐゴシック"/>
        <family val="3"/>
        <charset val="128"/>
      </rPr>
      <t>青字</t>
    </r>
    <r>
      <rPr>
        <sz val="9"/>
        <rFont val="ＭＳ Ｐゴシック"/>
        <family val="3"/>
        <charset val="128"/>
      </rPr>
      <t>は自動計算あるいはコピー</t>
    </r>
    <rPh sb="0" eb="2">
      <t>アオジ</t>
    </rPh>
    <rPh sb="3" eb="5">
      <t>ジドウ</t>
    </rPh>
    <rPh sb="5" eb="7">
      <t>ケイサン</t>
    </rPh>
    <phoneticPr fontId="1"/>
  </si>
  <si>
    <t>利用方法</t>
    <rPh sb="0" eb="2">
      <t>リヨウ</t>
    </rPh>
    <rPh sb="2" eb="4">
      <t>ホウホウ</t>
    </rPh>
    <phoneticPr fontId="1"/>
  </si>
  <si>
    <r>
      <t>赤字</t>
    </r>
    <r>
      <rPr>
        <sz val="9"/>
        <rFont val="ＭＳ Ｐゴシック"/>
        <family val="3"/>
        <charset val="128"/>
      </rPr>
      <t>は入力値</t>
    </r>
    <rPh sb="0" eb="2">
      <t>アカジ</t>
    </rPh>
    <rPh sb="3" eb="6">
      <t>ニュウリョクチ</t>
    </rPh>
    <phoneticPr fontId="1"/>
  </si>
  <si>
    <t>副専門
卒業判定</t>
    <rPh sb="0" eb="1">
      <t>フク</t>
    </rPh>
    <rPh sb="1" eb="3">
      <t>センモン</t>
    </rPh>
    <rPh sb="4" eb="6">
      <t>ソツギョウ</t>
    </rPh>
    <rPh sb="6" eb="8">
      <t>ハンテイ</t>
    </rPh>
    <phoneticPr fontId="1"/>
  </si>
  <si>
    <t>S</t>
    <phoneticPr fontId="1"/>
  </si>
  <si>
    <t>←入力 1or0</t>
    <rPh sb="1" eb="3">
      <t>ニュウリョク</t>
    </rPh>
    <phoneticPr fontId="1"/>
  </si>
  <si>
    <t>注意点</t>
    <rPh sb="0" eb="3">
      <t>チュウイテン</t>
    </rPh>
    <phoneticPr fontId="1"/>
  </si>
  <si>
    <t>Q←</t>
  </si>
  <si>
    <t>水色は開講期</t>
    <rPh sb="0" eb="2">
      <t>ミズイロ</t>
    </rPh>
    <rPh sb="3" eb="5">
      <t>カイコウ</t>
    </rPh>
    <rPh sb="5" eb="6">
      <t>キ</t>
    </rPh>
    <phoneticPr fontId="1"/>
  </si>
  <si>
    <t>副専門
卒研着手
判定</t>
    <rPh sb="0" eb="1">
      <t>フク</t>
    </rPh>
    <rPh sb="1" eb="3">
      <t>センモン</t>
    </rPh>
    <rPh sb="4" eb="6">
      <t>ソツケン</t>
    </rPh>
    <rPh sb="6" eb="8">
      <t>チャクシュ</t>
    </rPh>
    <rPh sb="9" eb="11">
      <t>ハンテイ</t>
    </rPh>
    <phoneticPr fontId="1"/>
  </si>
  <si>
    <t>総合
卒業判定</t>
    <rPh sb="0" eb="2">
      <t>ソウゴウ</t>
    </rPh>
    <rPh sb="3" eb="5">
      <t>ソツギョウ</t>
    </rPh>
    <rPh sb="5" eb="7">
      <t>ハンテイ</t>
    </rPh>
    <phoneticPr fontId="1"/>
  </si>
  <si>
    <t>斜体数字は定数</t>
    <rPh sb="0" eb="2">
      <t>シャタイ</t>
    </rPh>
    <rPh sb="2" eb="4">
      <t>スウジ</t>
    </rPh>
    <rPh sb="5" eb="7">
      <t>テイスウ</t>
    </rPh>
    <phoneticPr fontId="1"/>
  </si>
  <si>
    <t>更新</t>
    <rPh sb="0" eb="2">
      <t>コウシン</t>
    </rPh>
    <phoneticPr fontId="1"/>
  </si>
  <si>
    <t>履修記録・計画</t>
    <rPh sb="0" eb="2">
      <t>リシュウ</t>
    </rPh>
    <rPh sb="2" eb="4">
      <t>キロク</t>
    </rPh>
    <rPh sb="5" eb="7">
      <t>ケイカク</t>
    </rPh>
    <phoneticPr fontId="1"/>
  </si>
  <si>
    <r>
      <t>1</t>
    </r>
    <r>
      <rPr>
        <sz val="9"/>
        <rFont val="ＭＳ Ｐゴシック"/>
        <family val="3"/>
        <charset val="128"/>
      </rPr>
      <t>年</t>
    </r>
    <rPh sb="1" eb="2">
      <t>ネン</t>
    </rPh>
    <phoneticPr fontId="1"/>
  </si>
  <si>
    <r>
      <t>2</t>
    </r>
    <r>
      <rPr>
        <sz val="9"/>
        <rFont val="ＭＳ Ｐゴシック"/>
        <family val="3"/>
        <charset val="128"/>
      </rPr>
      <t>年</t>
    </r>
    <rPh sb="1" eb="2">
      <t>ネン</t>
    </rPh>
    <phoneticPr fontId="1"/>
  </si>
  <si>
    <r>
      <t>3</t>
    </r>
    <r>
      <rPr>
        <sz val="9"/>
        <rFont val="ＭＳ Ｐゴシック"/>
        <family val="3"/>
        <charset val="128"/>
      </rPr>
      <t>年</t>
    </r>
    <rPh sb="1" eb="2">
      <t>ネン</t>
    </rPh>
    <phoneticPr fontId="1"/>
  </si>
  <si>
    <r>
      <t>4</t>
    </r>
    <r>
      <rPr>
        <sz val="9"/>
        <rFont val="ＭＳ Ｐゴシック"/>
        <family val="3"/>
        <charset val="128"/>
      </rPr>
      <t>年</t>
    </r>
    <rPh sb="1" eb="2">
      <t>ネン</t>
    </rPh>
    <phoneticPr fontId="1"/>
  </si>
  <si>
    <t>工業のみ必修</t>
    <rPh sb="0" eb="2">
      <t>コウギョウ</t>
    </rPh>
    <rPh sb="4" eb="6">
      <t>ヒッシュウ</t>
    </rPh>
    <phoneticPr fontId="1"/>
  </si>
  <si>
    <t>変更内容</t>
    <rPh sb="0" eb="2">
      <t>ヘンコウ</t>
    </rPh>
    <rPh sb="2" eb="4">
      <t>ナイヨウ</t>
    </rPh>
    <phoneticPr fontId="1"/>
  </si>
  <si>
    <t>変更日</t>
    <rPh sb="0" eb="3">
      <t>ヘンコウビ</t>
    </rPh>
    <phoneticPr fontId="1"/>
  </si>
  <si>
    <t>集中講義　履修単位数</t>
    <rPh sb="0" eb="2">
      <t>シュウチュウ</t>
    </rPh>
    <rPh sb="2" eb="4">
      <t>コウギ</t>
    </rPh>
    <rPh sb="5" eb="7">
      <t>リシュウ</t>
    </rPh>
    <rPh sb="7" eb="10">
      <t>タンイスウ</t>
    </rPh>
    <phoneticPr fontId="1"/>
  </si>
  <si>
    <r>
      <t>↑履修学期に</t>
    </r>
    <r>
      <rPr>
        <sz val="9"/>
        <rFont val="Arial"/>
        <family val="2"/>
      </rPr>
      <t xml:space="preserve"> </t>
    </r>
    <r>
      <rPr>
        <sz val="9"/>
        <rFont val="ＭＳ Ｐゴシック"/>
        <family val="3"/>
        <charset val="128"/>
      </rPr>
      <t>半角文字で</t>
    </r>
    <r>
      <rPr>
        <sz val="9"/>
        <rFont val="Arial"/>
        <family val="2"/>
      </rPr>
      <t xml:space="preserve">@ </t>
    </r>
    <r>
      <rPr>
        <sz val="9"/>
        <rFont val="ＭＳ Ｐゴシック"/>
        <family val="3"/>
        <charset val="128"/>
      </rPr>
      <t xml:space="preserve">を入力する。
</t>
    </r>
    <r>
      <rPr>
        <sz val="9"/>
        <rFont val="Arial"/>
        <family val="2"/>
      </rPr>
      <t>CAP</t>
    </r>
    <r>
      <rPr>
        <sz val="9"/>
        <rFont val="ＭＳ Ｐゴシック"/>
        <family val="3"/>
        <charset val="128"/>
      </rPr>
      <t>の確認、履修計画に利用
※集中講義は</t>
    </r>
    <r>
      <rPr>
        <sz val="9"/>
        <rFont val="Arial"/>
        <family val="2"/>
      </rPr>
      <t>@</t>
    </r>
    <r>
      <rPr>
        <sz val="9"/>
        <rFont val="ＭＳ Ｐゴシック"/>
        <family val="3"/>
        <charset val="128"/>
      </rPr>
      <t>でなく</t>
    </r>
    <r>
      <rPr>
        <sz val="9"/>
        <rFont val="Arial"/>
        <family val="2"/>
      </rPr>
      <t>'</t>
    </r>
    <r>
      <rPr>
        <sz val="9"/>
        <rFont val="ＭＳ Ｐゴシック"/>
        <family val="3"/>
        <charset val="128"/>
      </rPr>
      <t>集</t>
    </r>
    <r>
      <rPr>
        <sz val="9"/>
        <rFont val="Arial"/>
        <family val="2"/>
      </rPr>
      <t>'</t>
    </r>
    <r>
      <rPr>
        <sz val="9"/>
        <rFont val="ＭＳ Ｐゴシック"/>
        <family val="3"/>
        <charset val="128"/>
      </rPr>
      <t>を記入</t>
    </r>
    <rPh sb="1" eb="3">
      <t>リシュウ</t>
    </rPh>
    <rPh sb="3" eb="5">
      <t>ガッキ</t>
    </rPh>
    <rPh sb="15" eb="17">
      <t>ニュウリョク</t>
    </rPh>
    <rPh sb="25" eb="27">
      <t>カクニン</t>
    </rPh>
    <rPh sb="28" eb="30">
      <t>リシュウ</t>
    </rPh>
    <rPh sb="30" eb="32">
      <t>ケイカク</t>
    </rPh>
    <rPh sb="33" eb="35">
      <t>リヨウ</t>
    </rPh>
    <rPh sb="37" eb="39">
      <t>シュウチュウ</t>
    </rPh>
    <rPh sb="39" eb="41">
      <t>コウギ</t>
    </rPh>
    <rPh sb="47" eb="48">
      <t>シュウ</t>
    </rPh>
    <rPh sb="50" eb="52">
      <t>キニュウ</t>
    </rPh>
    <phoneticPr fontId="1"/>
  </si>
  <si>
    <t>化学</t>
    <rPh sb="0" eb="2">
      <t>カガク</t>
    </rPh>
    <phoneticPr fontId="1"/>
  </si>
  <si>
    <t>生物学</t>
    <rPh sb="0" eb="3">
      <t>セイブツガク</t>
    </rPh>
    <phoneticPr fontId="1"/>
  </si>
  <si>
    <t>環境科学</t>
    <rPh sb="0" eb="2">
      <t>カンキョウ</t>
    </rPh>
    <rPh sb="2" eb="4">
      <t>カガク</t>
    </rPh>
    <phoneticPr fontId="1"/>
  </si>
  <si>
    <t>フレッシュマンセミナー</t>
    <phoneticPr fontId="1"/>
  </si>
  <si>
    <t>知的財産所有権論</t>
    <rPh sb="0" eb="2">
      <t>チテキ</t>
    </rPh>
    <rPh sb="2" eb="4">
      <t>ザイサン</t>
    </rPh>
    <rPh sb="4" eb="6">
      <t>ショユウ</t>
    </rPh>
    <rPh sb="6" eb="7">
      <t>ケン</t>
    </rPh>
    <rPh sb="7" eb="8">
      <t>ロン</t>
    </rPh>
    <phoneticPr fontId="1"/>
  </si>
  <si>
    <t>情報ｾｷｭﾘﾃｨ入門</t>
    <rPh sb="0" eb="2">
      <t>ジョウホウ</t>
    </rPh>
    <rPh sb="8" eb="10">
      <t>ニュウモン</t>
    </rPh>
    <phoneticPr fontId="1"/>
  </si>
  <si>
    <t>ﾃﾞｰﾀｻｲｴﾝｽ入門</t>
    <rPh sb="9" eb="11">
      <t>ニュウモン</t>
    </rPh>
    <phoneticPr fontId="1"/>
  </si>
  <si>
    <t>ﾌﾟﾛｸﾞﾗﾐﾝｸﾞ入門</t>
    <rPh sb="10" eb="12">
      <t>ニュウモン</t>
    </rPh>
    <phoneticPr fontId="1"/>
  </si>
  <si>
    <t>線形代数A</t>
    <rPh sb="0" eb="2">
      <t>センケイ</t>
    </rPh>
    <rPh sb="2" eb="4">
      <t>ダイスウ</t>
    </rPh>
    <phoneticPr fontId="1"/>
  </si>
  <si>
    <t>線形代数B</t>
    <rPh sb="0" eb="2">
      <t>センケイ</t>
    </rPh>
    <rPh sb="2" eb="4">
      <t>ダイスウ</t>
    </rPh>
    <phoneticPr fontId="1"/>
  </si>
  <si>
    <t>微分積分A</t>
    <rPh sb="0" eb="2">
      <t>ビブン</t>
    </rPh>
    <rPh sb="2" eb="4">
      <t>セキブン</t>
    </rPh>
    <phoneticPr fontId="1"/>
  </si>
  <si>
    <t>微分積分B</t>
    <rPh sb="0" eb="2">
      <t>ビブン</t>
    </rPh>
    <rPh sb="2" eb="4">
      <t>セキブン</t>
    </rPh>
    <phoneticPr fontId="1"/>
  </si>
  <si>
    <t>微分積分C</t>
    <rPh sb="0" eb="2">
      <t>ビブン</t>
    </rPh>
    <rPh sb="2" eb="4">
      <t>セキブン</t>
    </rPh>
    <phoneticPr fontId="1"/>
  </si>
  <si>
    <t>物理学A</t>
    <rPh sb="0" eb="3">
      <t>ブツリガク</t>
    </rPh>
    <phoneticPr fontId="1"/>
  </si>
  <si>
    <t>物理学B</t>
    <rPh sb="0" eb="3">
      <t>ブツリガク</t>
    </rPh>
    <phoneticPr fontId="1"/>
  </si>
  <si>
    <t>物理学C</t>
    <rPh sb="0" eb="3">
      <t>ブツリガク</t>
    </rPh>
    <phoneticPr fontId="1"/>
  </si>
  <si>
    <t>選択必修</t>
    <rPh sb="0" eb="2">
      <t>センタク</t>
    </rPh>
    <rPh sb="2" eb="4">
      <t>ヒッシュウ</t>
    </rPh>
    <phoneticPr fontId="1"/>
  </si>
  <si>
    <t>基礎物理実験</t>
    <rPh sb="0" eb="2">
      <t>キソ</t>
    </rPh>
    <rPh sb="2" eb="4">
      <t>ブツリ</t>
    </rPh>
    <rPh sb="4" eb="6">
      <t>ジッケン</t>
    </rPh>
    <phoneticPr fontId="1"/>
  </si>
  <si>
    <t>基礎生物学</t>
    <rPh sb="0" eb="2">
      <t>キソ</t>
    </rPh>
    <rPh sb="2" eb="4">
      <t>セイブツ</t>
    </rPh>
    <rPh sb="4" eb="5">
      <t>ガク</t>
    </rPh>
    <phoneticPr fontId="1"/>
  </si>
  <si>
    <t>物質科学</t>
    <rPh sb="0" eb="2">
      <t>ブッシツ</t>
    </rPh>
    <rPh sb="2" eb="4">
      <t>カガク</t>
    </rPh>
    <phoneticPr fontId="1"/>
  </si>
  <si>
    <t>振動・波動論</t>
    <rPh sb="0" eb="2">
      <t>シンドウ</t>
    </rPh>
    <rPh sb="3" eb="5">
      <t>ハドウ</t>
    </rPh>
    <rPh sb="5" eb="6">
      <t>ロン</t>
    </rPh>
    <phoneticPr fontId="1"/>
  </si>
  <si>
    <t>物質変換論</t>
    <rPh sb="0" eb="2">
      <t>ブッシツ</t>
    </rPh>
    <rPh sb="2" eb="4">
      <t>ヘンカン</t>
    </rPh>
    <rPh sb="4" eb="5">
      <t>ロン</t>
    </rPh>
    <phoneticPr fontId="1"/>
  </si>
  <si>
    <t>生物物質化学</t>
    <rPh sb="0" eb="2">
      <t>セイブツ</t>
    </rPh>
    <rPh sb="2" eb="4">
      <t>ブッシツ</t>
    </rPh>
    <rPh sb="4" eb="6">
      <t>カガク</t>
    </rPh>
    <phoneticPr fontId="1"/>
  </si>
  <si>
    <t>理工学概論</t>
    <rPh sb="0" eb="3">
      <t>リコウガク</t>
    </rPh>
    <rPh sb="3" eb="5">
      <t>ガイロン</t>
    </rPh>
    <phoneticPr fontId="1"/>
  </si>
  <si>
    <t>理工学技術者倫理</t>
    <rPh sb="0" eb="3">
      <t>リコウガク</t>
    </rPh>
    <rPh sb="3" eb="6">
      <t>ギジュツシャ</t>
    </rPh>
    <rPh sb="6" eb="8">
      <t>リンリ</t>
    </rPh>
    <phoneticPr fontId="1"/>
  </si>
  <si>
    <t>現代情報学概論</t>
    <rPh sb="0" eb="2">
      <t>ゲンダイ</t>
    </rPh>
    <rPh sb="2" eb="5">
      <t>ジョウホウガク</t>
    </rPh>
    <rPh sb="5" eb="7">
      <t>ガイロン</t>
    </rPh>
    <phoneticPr fontId="1"/>
  </si>
  <si>
    <t>確率論</t>
    <rPh sb="0" eb="3">
      <t>カクリツロン</t>
    </rPh>
    <phoneticPr fontId="1"/>
  </si>
  <si>
    <t>理工学情報演習</t>
    <rPh sb="0" eb="3">
      <t>リコウガク</t>
    </rPh>
    <rPh sb="3" eb="5">
      <t>ジョウホウ</t>
    </rPh>
    <rPh sb="5" eb="7">
      <t>エンシュウ</t>
    </rPh>
    <phoneticPr fontId="1"/>
  </si>
  <si>
    <t>ﾌﾟﾛｸﾞﾗﾐﾝｸﾞ演習</t>
    <rPh sb="10" eb="12">
      <t>エンシュウ</t>
    </rPh>
    <phoneticPr fontId="1"/>
  </si>
  <si>
    <t>情報ｼｽﾃﾑ概論</t>
    <rPh sb="0" eb="2">
      <t>ジョウホウ</t>
    </rPh>
    <rPh sb="6" eb="8">
      <t>ガイロン</t>
    </rPh>
    <phoneticPr fontId="1"/>
  </si>
  <si>
    <t>熱力学</t>
    <rPh sb="0" eb="3">
      <t>ネツリキガク</t>
    </rPh>
    <phoneticPr fontId="1"/>
  </si>
  <si>
    <t>電磁気学A</t>
    <rPh sb="0" eb="3">
      <t>デンジキ</t>
    </rPh>
    <rPh sb="3" eb="4">
      <t>ガク</t>
    </rPh>
    <phoneticPr fontId="1"/>
  </si>
  <si>
    <t>電磁気学演習</t>
    <rPh sb="0" eb="3">
      <t>デンジキ</t>
    </rPh>
    <rPh sb="3" eb="4">
      <t>ガク</t>
    </rPh>
    <rPh sb="4" eb="6">
      <t>エンシュウ</t>
    </rPh>
    <phoneticPr fontId="1"/>
  </si>
  <si>
    <t>力学A</t>
    <rPh sb="0" eb="2">
      <t>リキガク</t>
    </rPh>
    <phoneticPr fontId="1"/>
  </si>
  <si>
    <t>物理物質ﾌﾟﾚｾﾞﾝﾃｰｼｮﾝ技法</t>
    <rPh sb="0" eb="2">
      <t>ブツリ</t>
    </rPh>
    <rPh sb="2" eb="4">
      <t>ブッシツ</t>
    </rPh>
    <rPh sb="15" eb="17">
      <t>ギホウ</t>
    </rPh>
    <phoneticPr fontId="1"/>
  </si>
  <si>
    <t>物理数学</t>
    <rPh sb="0" eb="2">
      <t>ブツリ</t>
    </rPh>
    <rPh sb="2" eb="4">
      <t>スウガク</t>
    </rPh>
    <phoneticPr fontId="1"/>
  </si>
  <si>
    <t>物理数学演習</t>
    <rPh sb="0" eb="2">
      <t>ブツリ</t>
    </rPh>
    <rPh sb="2" eb="4">
      <t>スウガク</t>
    </rPh>
    <rPh sb="4" eb="6">
      <t>エンシュウ</t>
    </rPh>
    <phoneticPr fontId="1"/>
  </si>
  <si>
    <t>物理物質学実験A</t>
    <rPh sb="0" eb="2">
      <t>ブツリ</t>
    </rPh>
    <rPh sb="2" eb="4">
      <t>ブッシツ</t>
    </rPh>
    <rPh sb="4" eb="5">
      <t>ガク</t>
    </rPh>
    <rPh sb="5" eb="7">
      <t>ジッケン</t>
    </rPh>
    <phoneticPr fontId="1"/>
  </si>
  <si>
    <t>物理化学</t>
    <rPh sb="0" eb="2">
      <t>ブツリ</t>
    </rPh>
    <rPh sb="2" eb="4">
      <t>カガク</t>
    </rPh>
    <phoneticPr fontId="1"/>
  </si>
  <si>
    <t>固体物理A</t>
    <rPh sb="0" eb="2">
      <t>コタイ</t>
    </rPh>
    <rPh sb="2" eb="4">
      <t>ブツリ</t>
    </rPh>
    <phoneticPr fontId="1"/>
  </si>
  <si>
    <t>電磁気学B</t>
    <rPh sb="0" eb="3">
      <t>デンジキ</t>
    </rPh>
    <rPh sb="3" eb="4">
      <t>ガク</t>
    </rPh>
    <phoneticPr fontId="1"/>
  </si>
  <si>
    <t>量子力学A</t>
    <rPh sb="0" eb="2">
      <t>リョウシ</t>
    </rPh>
    <rPh sb="2" eb="4">
      <t>リキガク</t>
    </rPh>
    <phoneticPr fontId="1"/>
  </si>
  <si>
    <t>統計力学</t>
    <rPh sb="0" eb="2">
      <t>トウケイ</t>
    </rPh>
    <rPh sb="2" eb="4">
      <t>リキガク</t>
    </rPh>
    <phoneticPr fontId="1"/>
  </si>
  <si>
    <t>物理物質学実験B</t>
    <rPh sb="0" eb="2">
      <t>ブツリ</t>
    </rPh>
    <rPh sb="2" eb="4">
      <t>ブッシツ</t>
    </rPh>
    <rPh sb="4" eb="5">
      <t>ガク</t>
    </rPh>
    <rPh sb="5" eb="7">
      <t>ジッケン</t>
    </rPh>
    <phoneticPr fontId="1"/>
  </si>
  <si>
    <t>量子力学B</t>
    <rPh sb="0" eb="2">
      <t>リョウシ</t>
    </rPh>
    <rPh sb="2" eb="4">
      <t>リキガク</t>
    </rPh>
    <phoneticPr fontId="1"/>
  </si>
  <si>
    <t>固体物理B</t>
    <rPh sb="0" eb="2">
      <t>コタイ</t>
    </rPh>
    <rPh sb="2" eb="4">
      <t>ブツリ</t>
    </rPh>
    <phoneticPr fontId="1"/>
  </si>
  <si>
    <t>光学</t>
    <rPh sb="0" eb="2">
      <t>コウガク</t>
    </rPh>
    <phoneticPr fontId="1"/>
  </si>
  <si>
    <t>ゼミナール</t>
    <phoneticPr fontId="1"/>
  </si>
  <si>
    <t>応用力学A</t>
    <rPh sb="0" eb="2">
      <t>オウヨウ</t>
    </rPh>
    <rPh sb="2" eb="4">
      <t>リキガク</t>
    </rPh>
    <phoneticPr fontId="1"/>
  </si>
  <si>
    <t>応用力学B</t>
    <rPh sb="0" eb="2">
      <t>オウヨウ</t>
    </rPh>
    <rPh sb="2" eb="4">
      <t>リキガク</t>
    </rPh>
    <phoneticPr fontId="1"/>
  </si>
  <si>
    <t>量子物質科学A</t>
    <rPh sb="0" eb="2">
      <t>リョウシ</t>
    </rPh>
    <rPh sb="2" eb="4">
      <t>ブッシツ</t>
    </rPh>
    <rPh sb="4" eb="6">
      <t>カガク</t>
    </rPh>
    <phoneticPr fontId="1"/>
  </si>
  <si>
    <t>量子物質科学Ｂ</t>
    <rPh sb="0" eb="2">
      <t>リョウシ</t>
    </rPh>
    <rPh sb="2" eb="4">
      <t>ブッシツ</t>
    </rPh>
    <rPh sb="4" eb="6">
      <t>カガク</t>
    </rPh>
    <phoneticPr fontId="1"/>
  </si>
  <si>
    <t>量子物質科学C</t>
    <rPh sb="0" eb="2">
      <t>リョウシ</t>
    </rPh>
    <rPh sb="2" eb="4">
      <t>ブッシツ</t>
    </rPh>
    <rPh sb="4" eb="6">
      <t>カガク</t>
    </rPh>
    <phoneticPr fontId="1"/>
  </si>
  <si>
    <t>量子物質科学D</t>
    <rPh sb="0" eb="2">
      <t>リョウシ</t>
    </rPh>
    <rPh sb="2" eb="4">
      <t>ブッシツ</t>
    </rPh>
    <rPh sb="4" eb="6">
      <t>カガク</t>
    </rPh>
    <phoneticPr fontId="1"/>
  </si>
  <si>
    <t>光物理工学A</t>
    <rPh sb="0" eb="1">
      <t>ヒカリ</t>
    </rPh>
    <rPh sb="1" eb="3">
      <t>ブツリ</t>
    </rPh>
    <rPh sb="3" eb="5">
      <t>コウガク</t>
    </rPh>
    <phoneticPr fontId="1"/>
  </si>
  <si>
    <t>光物理工学B</t>
    <rPh sb="0" eb="1">
      <t>ヒカリ</t>
    </rPh>
    <rPh sb="1" eb="3">
      <t>ブツリ</t>
    </rPh>
    <rPh sb="3" eb="5">
      <t>コウガク</t>
    </rPh>
    <phoneticPr fontId="1"/>
  </si>
  <si>
    <t>材料科学C</t>
    <rPh sb="0" eb="2">
      <t>ザイリョウ</t>
    </rPh>
    <rPh sb="2" eb="4">
      <t>カガク</t>
    </rPh>
    <phoneticPr fontId="1"/>
  </si>
  <si>
    <t>材料科学D</t>
    <rPh sb="0" eb="2">
      <t>ザイリョウ</t>
    </rPh>
    <rPh sb="2" eb="4">
      <t>カガク</t>
    </rPh>
    <phoneticPr fontId="1"/>
  </si>
  <si>
    <t>物理物質工場見学</t>
    <rPh sb="0" eb="2">
      <t>ブツリ</t>
    </rPh>
    <rPh sb="2" eb="4">
      <t>ブッシツ</t>
    </rPh>
    <rPh sb="4" eb="6">
      <t>コウジョウ</t>
    </rPh>
    <rPh sb="6" eb="8">
      <t>ケンガク</t>
    </rPh>
    <phoneticPr fontId="1"/>
  </si>
  <si>
    <t>ドイツ語</t>
    <rPh sb="3" eb="4">
      <t>ゴ</t>
    </rPh>
    <phoneticPr fontId="1"/>
  </si>
  <si>
    <t>中国語</t>
    <rPh sb="0" eb="3">
      <t>チュウゴクゴ</t>
    </rPh>
    <phoneticPr fontId="1"/>
  </si>
  <si>
    <t>インター・テクノロジーＡ</t>
  </si>
  <si>
    <t>インター・テクノロジーＢ</t>
  </si>
  <si>
    <t>哲学入門</t>
    <rPh sb="0" eb="2">
      <t>テツガク</t>
    </rPh>
    <rPh sb="2" eb="4">
      <t>ニュウモン</t>
    </rPh>
    <phoneticPr fontId="1"/>
  </si>
  <si>
    <t>経済のしくみ</t>
    <rPh sb="0" eb="2">
      <t>ケイザイ</t>
    </rPh>
    <phoneticPr fontId="1"/>
  </si>
  <si>
    <t>現代社会論</t>
    <rPh sb="0" eb="2">
      <t>ゲンダイ</t>
    </rPh>
    <rPh sb="2" eb="4">
      <t>シャカイ</t>
    </rPh>
    <rPh sb="4" eb="5">
      <t>ロン</t>
    </rPh>
    <phoneticPr fontId="1"/>
  </si>
  <si>
    <t>ﾒﾝﾀﾙﾍﾙｽ論</t>
    <rPh sb="7" eb="8">
      <t>ロン</t>
    </rPh>
    <phoneticPr fontId="1"/>
  </si>
  <si>
    <t>ﾄﾞｲﾂの文化</t>
    <rPh sb="5" eb="7">
      <t>ブンカ</t>
    </rPh>
    <phoneticPr fontId="1"/>
  </si>
  <si>
    <t>中国の文化</t>
    <rPh sb="0" eb="2">
      <t>チュウゴク</t>
    </rPh>
    <rPh sb="3" eb="5">
      <t>ブンカ</t>
    </rPh>
    <phoneticPr fontId="1"/>
  </si>
  <si>
    <t>環境経済論</t>
    <rPh sb="0" eb="2">
      <t>カンキョウ</t>
    </rPh>
    <rPh sb="2" eb="5">
      <t>ケイザイロン</t>
    </rPh>
    <phoneticPr fontId="1"/>
  </si>
  <si>
    <t>基本的人権論</t>
    <rPh sb="0" eb="3">
      <t>キホンテキ</t>
    </rPh>
    <rPh sb="3" eb="5">
      <t>ジンケン</t>
    </rPh>
    <rPh sb="5" eb="6">
      <t>ロン</t>
    </rPh>
    <phoneticPr fontId="1"/>
  </si>
  <si>
    <t>国際文化論</t>
    <rPh sb="0" eb="2">
      <t>コクサイ</t>
    </rPh>
    <rPh sb="2" eb="5">
      <t>ブンカロン</t>
    </rPh>
    <phoneticPr fontId="1"/>
  </si>
  <si>
    <t>キャリアデザイン</t>
    <phoneticPr fontId="1"/>
  </si>
  <si>
    <t>専門基礎科学</t>
    <rPh sb="0" eb="2">
      <t>センモン</t>
    </rPh>
    <rPh sb="2" eb="4">
      <t>キソ</t>
    </rPh>
    <rPh sb="4" eb="6">
      <t>カガク</t>
    </rPh>
    <phoneticPr fontId="1"/>
  </si>
  <si>
    <t>理工学部共通科目</t>
  </si>
  <si>
    <t>情報科目</t>
    <rPh sb="0" eb="2">
      <t>ジョウホウ</t>
    </rPh>
    <rPh sb="2" eb="4">
      <t>カモク</t>
    </rPh>
    <phoneticPr fontId="1"/>
  </si>
  <si>
    <t>システム理化学科共通科目</t>
    <rPh sb="4" eb="6">
      <t>リカ</t>
    </rPh>
    <rPh sb="6" eb="8">
      <t>ガッカ</t>
    </rPh>
    <rPh sb="8" eb="10">
      <t>キョウツウ</t>
    </rPh>
    <rPh sb="10" eb="12">
      <t>カモク</t>
    </rPh>
    <phoneticPr fontId="1"/>
  </si>
  <si>
    <t>一般教養教育科目</t>
    <rPh sb="0" eb="2">
      <t>イッパン</t>
    </rPh>
    <rPh sb="2" eb="4">
      <t>キョウヨウ</t>
    </rPh>
    <rPh sb="4" eb="6">
      <t>キョウイク</t>
    </rPh>
    <rPh sb="6" eb="8">
      <t>カモク</t>
    </rPh>
    <phoneticPr fontId="1"/>
  </si>
  <si>
    <t>地域連携科目</t>
    <rPh sb="0" eb="2">
      <t>チイキ</t>
    </rPh>
    <rPh sb="2" eb="4">
      <t>レンケイ</t>
    </rPh>
    <rPh sb="4" eb="6">
      <t>カモク</t>
    </rPh>
    <phoneticPr fontId="1"/>
  </si>
  <si>
    <t>力学B</t>
    <rPh sb="0" eb="2">
      <t>リキガク</t>
    </rPh>
    <phoneticPr fontId="1"/>
  </si>
  <si>
    <t>人と社会に関する科目</t>
    <rPh sb="0" eb="1">
      <t>ヒト</t>
    </rPh>
    <rPh sb="2" eb="4">
      <t>シャカイ</t>
    </rPh>
    <rPh sb="5" eb="6">
      <t>カン</t>
    </rPh>
    <rPh sb="8" eb="10">
      <t>カモク</t>
    </rPh>
    <phoneticPr fontId="1"/>
  </si>
  <si>
    <t>(必)</t>
    <rPh sb="1" eb="2">
      <t>ヒツ</t>
    </rPh>
    <phoneticPr fontId="1"/>
  </si>
  <si>
    <t>学部学科共通科目</t>
    <rPh sb="0" eb="2">
      <t>ガクブ</t>
    </rPh>
    <rPh sb="2" eb="4">
      <t>ガッカ</t>
    </rPh>
    <rPh sb="4" eb="6">
      <t>キョウツウ</t>
    </rPh>
    <rPh sb="6" eb="8">
      <t>カモク</t>
    </rPh>
    <phoneticPr fontId="1"/>
  </si>
  <si>
    <t>C</t>
    <phoneticPr fontId="1"/>
  </si>
  <si>
    <t>Q</t>
    <phoneticPr fontId="1"/>
  </si>
  <si>
    <t>卒研着手判定用</t>
    <rPh sb="0" eb="2">
      <t>ソツケン</t>
    </rPh>
    <rPh sb="2" eb="4">
      <t>チャクシュ</t>
    </rPh>
    <rPh sb="4" eb="6">
      <t>ハンテイ</t>
    </rPh>
    <rPh sb="6" eb="7">
      <t>ヨウ</t>
    </rPh>
    <phoneticPr fontId="1"/>
  </si>
  <si>
    <t>卒業要件判定用</t>
    <rPh sb="0" eb="2">
      <t>ソツギョウ</t>
    </rPh>
    <rPh sb="2" eb="4">
      <t>ヨウケン</t>
    </rPh>
    <rPh sb="4" eb="6">
      <t>ハンテイ</t>
    </rPh>
    <rPh sb="6" eb="7">
      <t>ヨウ</t>
    </rPh>
    <phoneticPr fontId="1"/>
  </si>
  <si>
    <r>
      <t>P</t>
    </r>
    <r>
      <rPr>
        <sz val="9"/>
        <color theme="1" tint="0.499984740745262"/>
        <rFont val="ＭＳ Ｐゴシック"/>
        <family val="3"/>
        <charset val="128"/>
      </rPr>
      <t>←</t>
    </r>
    <phoneticPr fontId="1"/>
  </si>
  <si>
    <r>
      <t>Q</t>
    </r>
    <r>
      <rPr>
        <sz val="9"/>
        <color theme="1" tint="0.499984740745262"/>
        <rFont val="ＭＳ Ｐゴシック"/>
        <family val="3"/>
        <charset val="128"/>
      </rPr>
      <t>←</t>
    </r>
    <phoneticPr fontId="1"/>
  </si>
  <si>
    <t>P←</t>
  </si>
  <si>
    <t>教育と社会</t>
    <rPh sb="0" eb="2">
      <t>キョウイク</t>
    </rPh>
    <rPh sb="3" eb="5">
      <t>シャカイ</t>
    </rPh>
    <phoneticPr fontId="1"/>
  </si>
  <si>
    <t>特別支援教育論</t>
    <rPh sb="0" eb="2">
      <t>トクベツ</t>
    </rPh>
    <rPh sb="2" eb="4">
      <t>シエン</t>
    </rPh>
    <rPh sb="4" eb="7">
      <t>キョウイクロン</t>
    </rPh>
    <phoneticPr fontId="1"/>
  </si>
  <si>
    <t>総合的な学習の時間</t>
    <rPh sb="0" eb="3">
      <t>ソウゴウテキ</t>
    </rPh>
    <rPh sb="4" eb="6">
      <t>ガクシュウ</t>
    </rPh>
    <rPh sb="7" eb="9">
      <t>ジカン</t>
    </rPh>
    <phoneticPr fontId="1"/>
  </si>
  <si>
    <t>特別活動・教育方法論</t>
    <rPh sb="0" eb="2">
      <t>トクベツ</t>
    </rPh>
    <rPh sb="2" eb="4">
      <t>カツドウ</t>
    </rPh>
    <rPh sb="5" eb="7">
      <t>キョウイク</t>
    </rPh>
    <rPh sb="7" eb="10">
      <t>ホウホウロン</t>
    </rPh>
    <phoneticPr fontId="1"/>
  </si>
  <si>
    <t>生徒指導・進路指導</t>
    <rPh sb="0" eb="2">
      <t>セイト</t>
    </rPh>
    <rPh sb="2" eb="4">
      <t>シドウ</t>
    </rPh>
    <rPh sb="5" eb="7">
      <t>シンロ</t>
    </rPh>
    <rPh sb="7" eb="9">
      <t>シドウ</t>
    </rPh>
    <phoneticPr fontId="1"/>
  </si>
  <si>
    <t>理科教育法A</t>
    <rPh sb="0" eb="2">
      <t>リカ</t>
    </rPh>
    <rPh sb="2" eb="5">
      <t>キョウイクホウ</t>
    </rPh>
    <phoneticPr fontId="1"/>
  </si>
  <si>
    <r>
      <rPr>
        <sz val="9"/>
        <rFont val="Arial"/>
        <family val="2"/>
      </rPr>
      <t>CAP</t>
    </r>
    <r>
      <rPr>
        <sz val="9"/>
        <rFont val="ＭＳ Ｐゴシック"/>
        <family val="3"/>
        <charset val="128"/>
      </rPr>
      <t>確認履修単位数</t>
    </r>
    <rPh sb="3" eb="5">
      <t>カクニン</t>
    </rPh>
    <rPh sb="5" eb="7">
      <t>リシュウ</t>
    </rPh>
    <rPh sb="7" eb="10">
      <t>タンイスウ</t>
    </rPh>
    <phoneticPr fontId="1"/>
  </si>
  <si>
    <t>同時履修不可</t>
    <rPh sb="0" eb="2">
      <t>ドウジ</t>
    </rPh>
    <rPh sb="2" eb="4">
      <t>リシュウ</t>
    </rPh>
    <rPh sb="4" eb="6">
      <t>フカ</t>
    </rPh>
    <phoneticPr fontId="1"/>
  </si>
  <si>
    <t>理科教育法B</t>
    <rPh sb="0" eb="2">
      <t>リカ</t>
    </rPh>
    <rPh sb="2" eb="5">
      <t>キョウイクホウ</t>
    </rPh>
    <phoneticPr fontId="1"/>
  </si>
  <si>
    <t>数学教育法A</t>
    <rPh sb="0" eb="2">
      <t>スウガク</t>
    </rPh>
    <rPh sb="2" eb="5">
      <t>キョウイクホウ</t>
    </rPh>
    <phoneticPr fontId="1"/>
  </si>
  <si>
    <t>数学教育法B</t>
    <rPh sb="0" eb="2">
      <t>スウガク</t>
    </rPh>
    <rPh sb="2" eb="5">
      <t>キョウイクホウ</t>
    </rPh>
    <phoneticPr fontId="1"/>
  </si>
  <si>
    <t>工業教育法A</t>
    <rPh sb="0" eb="2">
      <t>コウギョウ</t>
    </rPh>
    <rPh sb="2" eb="5">
      <t>キョウイクホウ</t>
    </rPh>
    <phoneticPr fontId="1"/>
  </si>
  <si>
    <t>工業教育法B</t>
    <rPh sb="0" eb="2">
      <t>コウギョウ</t>
    </rPh>
    <rPh sb="2" eb="5">
      <t>キョウイクホウ</t>
    </rPh>
    <phoneticPr fontId="1"/>
  </si>
  <si>
    <t>標準モデル</t>
    <rPh sb="0" eb="2">
      <t>ヒョウジュン</t>
    </rPh>
    <phoneticPr fontId="1"/>
  </si>
  <si>
    <t>↑入力欄　 単位取得で 1 を入力</t>
    <rPh sb="1" eb="3">
      <t>ニュウリョク</t>
    </rPh>
    <rPh sb="3" eb="4">
      <t>ラン</t>
    </rPh>
    <rPh sb="6" eb="8">
      <t>タンイ</t>
    </rPh>
    <rPh sb="8" eb="10">
      <t>シュトク</t>
    </rPh>
    <rPh sb="15" eb="17">
      <t>ニュウリョク</t>
    </rPh>
    <phoneticPr fontId="1"/>
  </si>
  <si>
    <t>数学</t>
    <rPh sb="0" eb="2">
      <t>スウガク</t>
    </rPh>
    <phoneticPr fontId="1"/>
  </si>
  <si>
    <t>物理学</t>
    <rPh sb="0" eb="3">
      <t>ブツリガク</t>
    </rPh>
    <phoneticPr fontId="1"/>
  </si>
  <si>
    <t>one</t>
    <phoneticPr fontId="1"/>
  </si>
  <si>
    <t>memo</t>
    <phoneticPr fontId="1"/>
  </si>
  <si>
    <t>C1</t>
    <phoneticPr fontId="1"/>
  </si>
  <si>
    <t>C2</t>
    <phoneticPr fontId="1"/>
  </si>
  <si>
    <t>C3</t>
    <phoneticPr fontId="1"/>
  </si>
  <si>
    <t>C4</t>
    <phoneticPr fontId="1"/>
  </si>
  <si>
    <t>C5</t>
    <phoneticPr fontId="1"/>
  </si>
  <si>
    <t>D1</t>
    <phoneticPr fontId="1"/>
  </si>
  <si>
    <t>D2</t>
    <phoneticPr fontId="1"/>
  </si>
  <si>
    <t>= D1 + D2</t>
    <phoneticPr fontId="1"/>
  </si>
  <si>
    <t>E1</t>
    <phoneticPr fontId="1"/>
  </si>
  <si>
    <t>E2</t>
    <phoneticPr fontId="1"/>
  </si>
  <si>
    <t>= E1 + E2</t>
    <phoneticPr fontId="1"/>
  </si>
  <si>
    <t>G1</t>
    <phoneticPr fontId="1"/>
  </si>
  <si>
    <t>G2</t>
    <phoneticPr fontId="1"/>
  </si>
  <si>
    <t>G3</t>
    <phoneticPr fontId="1"/>
  </si>
  <si>
    <t>= G1 + G2 + G3</t>
    <phoneticPr fontId="1"/>
  </si>
  <si>
    <t xml:space="preserve">J </t>
    <phoneticPr fontId="1"/>
  </si>
  <si>
    <t>理工学部共通科目</t>
    <rPh sb="0" eb="2">
      <t>リコウ</t>
    </rPh>
    <rPh sb="2" eb="4">
      <t>ガクブ</t>
    </rPh>
    <rPh sb="4" eb="6">
      <t>キョウツウ</t>
    </rPh>
    <rPh sb="6" eb="8">
      <t>カモク</t>
    </rPh>
    <phoneticPr fontId="1"/>
  </si>
  <si>
    <t>選択科目</t>
    <rPh sb="0" eb="2">
      <t>センタク</t>
    </rPh>
    <rPh sb="2" eb="4">
      <t>カモク</t>
    </rPh>
    <phoneticPr fontId="1"/>
  </si>
  <si>
    <t>J</t>
    <phoneticPr fontId="1"/>
  </si>
  <si>
    <t>英語1</t>
    <rPh sb="0" eb="2">
      <t>エイゴ</t>
    </rPh>
    <phoneticPr fontId="1"/>
  </si>
  <si>
    <t>英語2</t>
    <rPh sb="0" eb="2">
      <t>エイゴ</t>
    </rPh>
    <phoneticPr fontId="1"/>
  </si>
  <si>
    <t>第2外国語</t>
    <rPh sb="0" eb="1">
      <t>ダイ</t>
    </rPh>
    <rPh sb="2" eb="5">
      <t>ガイコクゴ</t>
    </rPh>
    <phoneticPr fontId="1"/>
  </si>
  <si>
    <t>P,Q</t>
    <phoneticPr fontId="1"/>
  </si>
  <si>
    <t>専門教育課程</t>
    <rPh sb="0" eb="2">
      <t>センモン</t>
    </rPh>
    <rPh sb="2" eb="4">
      <t>キョウイク</t>
    </rPh>
    <rPh sb="4" eb="6">
      <t>カテイ</t>
    </rPh>
    <phoneticPr fontId="1"/>
  </si>
  <si>
    <t>B+E</t>
    <phoneticPr fontId="1"/>
  </si>
  <si>
    <t>E1+E2</t>
    <phoneticPr fontId="1"/>
  </si>
  <si>
    <t>G1+G2+G3</t>
    <phoneticPr fontId="1"/>
  </si>
  <si>
    <t>G+H+J+(P or Q)</t>
    <phoneticPr fontId="1"/>
  </si>
  <si>
    <t>スクリーニング判定</t>
    <rPh sb="7" eb="9">
      <t>ハンテイ</t>
    </rPh>
    <phoneticPr fontId="1"/>
  </si>
  <si>
    <t>選</t>
    <rPh sb="0" eb="1">
      <t>セン</t>
    </rPh>
    <phoneticPr fontId="1"/>
  </si>
  <si>
    <t>教職必</t>
    <rPh sb="0" eb="2">
      <t>キョウショク</t>
    </rPh>
    <rPh sb="2" eb="3">
      <t>ヒツ</t>
    </rPh>
    <phoneticPr fontId="1"/>
  </si>
  <si>
    <t>教職</t>
    <rPh sb="0" eb="2">
      <t>キョウショク</t>
    </rPh>
    <phoneticPr fontId="1"/>
  </si>
  <si>
    <t>教育の基礎的理解に関する科目等</t>
    <rPh sb="0" eb="2">
      <t>キョウイク</t>
    </rPh>
    <rPh sb="3" eb="6">
      <t>キソテキ</t>
    </rPh>
    <rPh sb="6" eb="8">
      <t>リカイ</t>
    </rPh>
    <rPh sb="9" eb="10">
      <t>カン</t>
    </rPh>
    <rPh sb="12" eb="14">
      <t>カモク</t>
    </rPh>
    <rPh sb="14" eb="15">
      <t>ナド</t>
    </rPh>
    <phoneticPr fontId="1"/>
  </si>
  <si>
    <t>ｺｰｽ分属成績反映科目</t>
    <rPh sb="3" eb="5">
      <t>ブンゾク</t>
    </rPh>
    <rPh sb="5" eb="7">
      <t>セイセキ</t>
    </rPh>
    <rPh sb="7" eb="9">
      <t>ハンエイ</t>
    </rPh>
    <rPh sb="9" eb="11">
      <t>カモク</t>
    </rPh>
    <phoneticPr fontId="1"/>
  </si>
  <si>
    <t>B+F</t>
  </si>
  <si>
    <t>C+D</t>
  </si>
  <si>
    <t>ｼｽﾃﾑ理化学科共通科目</t>
    <rPh sb="4" eb="6">
      <t>リカ</t>
    </rPh>
    <rPh sb="6" eb="8">
      <t>ガッカ</t>
    </rPh>
    <rPh sb="8" eb="10">
      <t>キョウツウ</t>
    </rPh>
    <rPh sb="10" eb="12">
      <t>カモク</t>
    </rPh>
    <phoneticPr fontId="1"/>
  </si>
  <si>
    <t>2019.Dec.14</t>
    <phoneticPr fontId="1"/>
  </si>
  <si>
    <t>2019.Dec.9</t>
    <phoneticPr fontId="1"/>
  </si>
  <si>
    <t>物理物質システムコース　　コース科目</t>
    <rPh sb="0" eb="2">
      <t>ブツリ</t>
    </rPh>
    <rPh sb="2" eb="4">
      <t>ブッシツ</t>
    </rPh>
    <rPh sb="16" eb="18">
      <t>カモク</t>
    </rPh>
    <phoneticPr fontId="1"/>
  </si>
  <si>
    <t>←科目名を入力</t>
    <rPh sb="1" eb="4">
      <t>カモクメイ</t>
    </rPh>
    <rPh sb="5" eb="7">
      <t>ニュウリョク</t>
    </rPh>
    <phoneticPr fontId="1"/>
  </si>
  <si>
    <t>2020.Mar.16</t>
    <phoneticPr fontId="1"/>
  </si>
  <si>
    <t>1年後期
終了時点</t>
    <rPh sb="1" eb="2">
      <t>ネン</t>
    </rPh>
    <rPh sb="2" eb="4">
      <t>コウキ</t>
    </rPh>
    <rPh sb="5" eb="7">
      <t>シュウリョウ</t>
    </rPh>
    <rPh sb="7" eb="9">
      <t>ジテン</t>
    </rPh>
    <phoneticPr fontId="1"/>
  </si>
  <si>
    <r>
      <t>GPA</t>
    </r>
    <r>
      <rPr>
        <sz val="9"/>
        <rFont val="ＭＳ Ｐゴシック"/>
        <family val="3"/>
        <charset val="128"/>
      </rPr>
      <t>入力→</t>
    </r>
    <rPh sb="3" eb="5">
      <t>ニュウリョク</t>
    </rPh>
    <phoneticPr fontId="1"/>
  </si>
  <si>
    <r>
      <rPr>
        <b/>
        <sz val="9"/>
        <rFont val="ＭＳ Ｐゴシック"/>
        <family val="3"/>
        <charset val="128"/>
      </rPr>
      <t>空欄なら</t>
    </r>
    <r>
      <rPr>
        <b/>
        <sz val="9"/>
        <rFont val="Arial"/>
        <family val="2"/>
      </rPr>
      <t>OK</t>
    </r>
    <r>
      <rPr>
        <b/>
        <sz val="9"/>
        <rFont val="ＭＳ Ｐゴシック"/>
        <family val="3"/>
        <charset val="128"/>
      </rPr>
      <t>→</t>
    </r>
    <rPh sb="0" eb="2">
      <t>クウラン</t>
    </rPh>
    <phoneticPr fontId="1"/>
  </si>
  <si>
    <r>
      <t>CAP</t>
    </r>
    <r>
      <rPr>
        <sz val="9"/>
        <rFont val="ＭＳ Ｐゴシック"/>
        <family val="3"/>
        <charset val="128"/>
      </rPr>
      <t>制充足確認欄</t>
    </r>
    <phoneticPr fontId="1"/>
  </si>
  <si>
    <r>
      <rPr>
        <b/>
        <sz val="9"/>
        <rFont val="ＭＳ Ｐゴシック"/>
        <family val="3"/>
        <charset val="128"/>
      </rPr>
      <t>総単位数</t>
    </r>
    <r>
      <rPr>
        <b/>
        <sz val="9"/>
        <rFont val="Arial"/>
        <family val="2"/>
      </rPr>
      <t xml:space="preserve"> </t>
    </r>
    <r>
      <rPr>
        <sz val="9"/>
        <rFont val="Arial"/>
        <family val="2"/>
      </rPr>
      <t>V+W</t>
    </r>
    <rPh sb="0" eb="1">
      <t>ソウ</t>
    </rPh>
    <rPh sb="1" eb="4">
      <t>タンイスウ</t>
    </rPh>
    <phoneticPr fontId="1"/>
  </si>
  <si>
    <r>
      <rPr>
        <sz val="9"/>
        <rFont val="ＭＳ Ｐゴシック"/>
        <family val="3"/>
        <charset val="128"/>
      </rPr>
      <t>合計</t>
    </r>
    <r>
      <rPr>
        <sz val="9"/>
        <rFont val="Arial"/>
        <family val="2"/>
      </rPr>
      <t xml:space="preserve"> V</t>
    </r>
    <rPh sb="0" eb="2">
      <t>ゴウケイ</t>
    </rPh>
    <phoneticPr fontId="1"/>
  </si>
  <si>
    <r>
      <rPr>
        <sz val="8"/>
        <rFont val="ＭＳ Ｐゴシック"/>
        <family val="3"/>
        <charset val="128"/>
      </rPr>
      <t>集中講義履修単位総数</t>
    </r>
    <r>
      <rPr>
        <sz val="8"/>
        <rFont val="Arial"/>
        <family val="2"/>
      </rPr>
      <t xml:space="preserve"> W</t>
    </r>
    <rPh sb="0" eb="2">
      <t>シュウチュウ</t>
    </rPh>
    <rPh sb="2" eb="4">
      <t>コウギ</t>
    </rPh>
    <rPh sb="4" eb="6">
      <t>リシュウ</t>
    </rPh>
    <rPh sb="6" eb="8">
      <t>タンイ</t>
    </rPh>
    <rPh sb="8" eb="10">
      <t>ソウスウ</t>
    </rPh>
    <phoneticPr fontId="1"/>
  </si>
  <si>
    <t>= C + D</t>
    <phoneticPr fontId="1"/>
  </si>
  <si>
    <t>平和学</t>
    <rPh sb="0" eb="3">
      <t>ヘイワガク</t>
    </rPh>
    <phoneticPr fontId="1"/>
  </si>
  <si>
    <t>= G + H + J  + (P or Q)</t>
    <phoneticPr fontId="1"/>
  </si>
  <si>
    <t>判明している未対応要素、エラー</t>
    <rPh sb="0" eb="2">
      <t>ハンメイ</t>
    </rPh>
    <rPh sb="6" eb="9">
      <t>ミタイオウ</t>
    </rPh>
    <rPh sb="9" eb="11">
      <t>ヨウソ</t>
    </rPh>
    <phoneticPr fontId="1"/>
  </si>
  <si>
    <t>・CAP制充足確認欄：　GPA&gt;=3の場合で、履修単位数が上限の30単位以内であることの判定。</t>
    <rPh sb="4" eb="5">
      <t>セイ</t>
    </rPh>
    <rPh sb="5" eb="7">
      <t>ジュウソク</t>
    </rPh>
    <rPh sb="7" eb="9">
      <t>カクニン</t>
    </rPh>
    <rPh sb="9" eb="10">
      <t>ラン</t>
    </rPh>
    <rPh sb="19" eb="21">
      <t>バアイ</t>
    </rPh>
    <rPh sb="23" eb="25">
      <t>リシュウ</t>
    </rPh>
    <rPh sb="25" eb="28">
      <t>タンイスウ</t>
    </rPh>
    <rPh sb="29" eb="31">
      <t>ジョウゲン</t>
    </rPh>
    <rPh sb="34" eb="36">
      <t>タンイ</t>
    </rPh>
    <rPh sb="36" eb="38">
      <t>イナイ</t>
    </rPh>
    <rPh sb="44" eb="46">
      <t>ハンテイ</t>
    </rPh>
    <phoneticPr fontId="1"/>
  </si>
  <si>
    <t>・自身の入学年度のシートを使うこと！</t>
    <rPh sb="1" eb="3">
      <t>ジシン</t>
    </rPh>
    <rPh sb="4" eb="6">
      <t>ニュウガク</t>
    </rPh>
    <rPh sb="6" eb="8">
      <t>ネンド</t>
    </rPh>
    <rPh sb="13" eb="14">
      <t>ツカ</t>
    </rPh>
    <phoneticPr fontId="1"/>
  </si>
  <si>
    <t>システム理化学科
物理物質システムコース</t>
    <rPh sb="4" eb="6">
      <t>リカ</t>
    </rPh>
    <rPh sb="6" eb="8">
      <t>ガッカ</t>
    </rPh>
    <rPh sb="9" eb="11">
      <t>ブツリ</t>
    </rPh>
    <rPh sb="11" eb="13">
      <t>ブッシツ</t>
    </rPh>
    <phoneticPr fontId="1"/>
  </si>
  <si>
    <t>・このシートに関する問合せは必ず作成者へ行い、学務課&amp;学科&amp;コースへは問い合わせないこと。</t>
    <rPh sb="7" eb="8">
      <t>カン</t>
    </rPh>
    <rPh sb="10" eb="12">
      <t>トイアワ</t>
    </rPh>
    <rPh sb="14" eb="15">
      <t>カナラ</t>
    </rPh>
    <rPh sb="16" eb="19">
      <t>サクセイシャ</t>
    </rPh>
    <rPh sb="20" eb="21">
      <t>オコナ</t>
    </rPh>
    <rPh sb="23" eb="26">
      <t>ガクムカ</t>
    </rPh>
    <rPh sb="27" eb="29">
      <t>ガッカ</t>
    </rPh>
    <rPh sb="35" eb="36">
      <t>ト</t>
    </rPh>
    <rPh sb="37" eb="38">
      <t>ア</t>
    </rPh>
    <phoneticPr fontId="1"/>
  </si>
  <si>
    <t>・単位数と別に、必要な科目数が指定されている場合などへの対応は不十分の恐れあり。</t>
    <rPh sb="1" eb="4">
      <t>タンイスウ</t>
    </rPh>
    <rPh sb="5" eb="6">
      <t>ベツ</t>
    </rPh>
    <rPh sb="8" eb="10">
      <t>ヒツヨウ</t>
    </rPh>
    <rPh sb="11" eb="14">
      <t>カモクスウ</t>
    </rPh>
    <rPh sb="15" eb="17">
      <t>シテイ</t>
    </rPh>
    <rPh sb="22" eb="24">
      <t>バアイ</t>
    </rPh>
    <rPh sb="28" eb="30">
      <t>タイオウ</t>
    </rPh>
    <rPh sb="31" eb="34">
      <t>フジュウブン</t>
    </rPh>
    <rPh sb="35" eb="36">
      <t>オソ</t>
    </rPh>
    <phoneticPr fontId="1"/>
  </si>
  <si>
    <t>2020.Mar.18</t>
    <phoneticPr fontId="1"/>
  </si>
  <si>
    <t>Max 1科目</t>
    <rPh sb="5" eb="7">
      <t>カモク</t>
    </rPh>
    <phoneticPr fontId="1"/>
  </si>
  <si>
    <t>Max 2単位</t>
    <rPh sb="5" eb="7">
      <t>タンイ</t>
    </rPh>
    <phoneticPr fontId="1"/>
  </si>
  <si>
    <t>2020.Sep.24</t>
    <phoneticPr fontId="1"/>
  </si>
  <si>
    <t>注意１</t>
    <rPh sb="0" eb="2">
      <t>チュウイ</t>
    </rPh>
    <phoneticPr fontId="1"/>
  </si>
  <si>
    <t>2020.Sep.30</t>
    <phoneticPr fontId="1"/>
  </si>
  <si>
    <t>2021.Mar.31</t>
    <phoneticPr fontId="1"/>
  </si>
  <si>
    <t>記録 | シミュレーション</t>
    <rPh sb="0" eb="2">
      <t>キロク</t>
    </rPh>
    <phoneticPr fontId="1"/>
  </si>
  <si>
    <t>履修登録注意</t>
    <rPh sb="0" eb="2">
      <t>リシュウ</t>
    </rPh>
    <rPh sb="2" eb="4">
      <t>トウロク</t>
    </rPh>
    <rPh sb="4" eb="6">
      <t>チュウイ</t>
    </rPh>
    <phoneticPr fontId="1"/>
  </si>
  <si>
    <t>2021.Apr.04</t>
    <phoneticPr fontId="1"/>
  </si>
  <si>
    <t>2021.Apr.06</t>
    <phoneticPr fontId="1"/>
  </si>
  <si>
    <r>
      <t xml:space="preserve"> = H + J +</t>
    </r>
    <r>
      <rPr>
        <sz val="9"/>
        <rFont val="Symbol"/>
        <family val="1"/>
        <charset val="2"/>
      </rPr>
      <t xml:space="preserve"> a</t>
    </r>
    <phoneticPr fontId="1"/>
  </si>
  <si>
    <t>2021.Sep.05</t>
    <phoneticPr fontId="1"/>
  </si>
  <si>
    <r>
      <t xml:space="preserve"> = H + J + </t>
    </r>
    <r>
      <rPr>
        <sz val="9"/>
        <rFont val="Arial"/>
        <family val="1"/>
      </rPr>
      <t>a</t>
    </r>
    <phoneticPr fontId="1"/>
  </si>
  <si>
    <t xml:space="preserve"> </t>
    <phoneticPr fontId="1"/>
  </si>
  <si>
    <t>教職必2単位
体育</t>
    <rPh sb="0" eb="2">
      <t>キョウショク</t>
    </rPh>
    <rPh sb="2" eb="3">
      <t>ヒツ</t>
    </rPh>
    <rPh sb="4" eb="6">
      <t>タンイ</t>
    </rPh>
    <rPh sb="7" eb="9">
      <t>タイイク</t>
    </rPh>
    <phoneticPr fontId="1"/>
  </si>
  <si>
    <r>
      <rPr>
        <sz val="8"/>
        <color rgb="FFC00000"/>
        <rFont val="ＭＳ Ｐゴシック"/>
        <family val="3"/>
        <charset val="128"/>
      </rPr>
      <t>実験</t>
    </r>
    <r>
      <rPr>
        <sz val="8"/>
        <color rgb="FFC00000"/>
        <rFont val="Arial"/>
        <family val="2"/>
      </rPr>
      <t>B</t>
    </r>
    <r>
      <rPr>
        <sz val="8"/>
        <color rgb="FFC00000"/>
        <rFont val="ＭＳ Ｐゴシック"/>
        <family val="3"/>
        <charset val="128"/>
      </rPr>
      <t>履修要件</t>
    </r>
    <rPh sb="0" eb="2">
      <t>ジッケン</t>
    </rPh>
    <rPh sb="3" eb="5">
      <t>リシュウ</t>
    </rPh>
    <rPh sb="5" eb="7">
      <t>ヨウケン</t>
    </rPh>
    <phoneticPr fontId="1"/>
  </si>
  <si>
    <t>統計的ﾃﾞｰﾀ分析</t>
    <rPh sb="0" eb="3">
      <t>トウケイテキ</t>
    </rPh>
    <rPh sb="7" eb="9">
      <t>ブンセキ</t>
    </rPh>
    <phoneticPr fontId="1"/>
  </si>
  <si>
    <t>2021.Oct.05</t>
    <phoneticPr fontId="1"/>
  </si>
  <si>
    <t>2021.Oct.30</t>
    <phoneticPr fontId="1"/>
  </si>
  <si>
    <t>卒業研究
着手基準判定</t>
    <rPh sb="0" eb="2">
      <t>ソツギョウ</t>
    </rPh>
    <rPh sb="2" eb="4">
      <t>ケンキュウ</t>
    </rPh>
    <rPh sb="7" eb="9">
      <t>キジュン</t>
    </rPh>
    <rPh sb="9" eb="11">
      <t>ハンテイ</t>
    </rPh>
    <phoneticPr fontId="1"/>
  </si>
  <si>
    <t>D3</t>
    <phoneticPr fontId="1"/>
  </si>
  <si>
    <t>2022.Mar.10</t>
    <phoneticPr fontId="1"/>
  </si>
  <si>
    <t>2022.Apr.09</t>
    <phoneticPr fontId="1"/>
  </si>
  <si>
    <r>
      <t>1-4</t>
    </r>
    <r>
      <rPr>
        <sz val="9"/>
        <rFont val="ＭＳ ゴシック"/>
        <family val="2"/>
        <charset val="128"/>
      </rPr>
      <t>年</t>
    </r>
    <rPh sb="3" eb="4">
      <t>ネン</t>
    </rPh>
    <phoneticPr fontId="1"/>
  </si>
  <si>
    <r>
      <t>1-4</t>
    </r>
    <r>
      <rPr>
        <sz val="9"/>
        <rFont val="ＭＳ Ｐゴシック"/>
        <family val="3"/>
        <charset val="128"/>
      </rPr>
      <t>年</t>
    </r>
    <rPh sb="3" eb="4">
      <t>ネン</t>
    </rPh>
    <phoneticPr fontId="1"/>
  </si>
  <si>
    <r>
      <t>1</t>
    </r>
    <r>
      <rPr>
        <sz val="9"/>
        <rFont val="ＭＳ Ｐゴシック"/>
        <family val="3"/>
        <charset val="128"/>
      </rPr>
      <t>年</t>
    </r>
    <r>
      <rPr>
        <sz val="9"/>
        <rFont val="Arial Narrow"/>
        <family val="2"/>
      </rPr>
      <t>&amp;</t>
    </r>
    <r>
      <rPr>
        <sz val="9"/>
        <rFont val="ＭＳ Ｐゴシック"/>
        <family val="3"/>
        <charset val="128"/>
      </rPr>
      <t>編専用</t>
    </r>
    <rPh sb="1" eb="2">
      <t>ネン</t>
    </rPh>
    <rPh sb="3" eb="4">
      <t>ヘン</t>
    </rPh>
    <rPh sb="4" eb="6">
      <t>センヨウ</t>
    </rPh>
    <phoneticPr fontId="1"/>
  </si>
  <si>
    <r>
      <t>スポーツ実習b　</t>
    </r>
    <r>
      <rPr>
        <sz val="8"/>
        <color theme="1"/>
        <rFont val="ＭＳ Ｐゴシック"/>
        <family val="3"/>
        <charset val="128"/>
      </rPr>
      <t>1年専用</t>
    </r>
    <rPh sb="4" eb="6">
      <t>ジッシュウ</t>
    </rPh>
    <rPh sb="9" eb="10">
      <t>ネン</t>
    </rPh>
    <rPh sb="10" eb="12">
      <t>センヨウ</t>
    </rPh>
    <phoneticPr fontId="1"/>
  </si>
  <si>
    <t>2022.Apr.12</t>
    <phoneticPr fontId="1"/>
  </si>
  <si>
    <t>Cs</t>
    <phoneticPr fontId="1"/>
  </si>
  <si>
    <t>= Cs + C5</t>
    <phoneticPr fontId="1"/>
  </si>
  <si>
    <r>
      <t>= C1 + C2 + C3 + C4</t>
    </r>
    <r>
      <rPr>
        <sz val="9"/>
        <rFont val="ＭＳ ゴシック"/>
        <family val="2"/>
        <charset val="128"/>
      </rPr>
      <t>(必修科目)</t>
    </r>
    <rPh sb="20" eb="22">
      <t>ヒッシュウ</t>
    </rPh>
    <rPh sb="22" eb="24">
      <t>カモク</t>
    </rPh>
    <phoneticPr fontId="1"/>
  </si>
  <si>
    <t>= B + E + F + D3</t>
    <phoneticPr fontId="1"/>
  </si>
  <si>
    <r>
      <t>CAP</t>
    </r>
    <r>
      <rPr>
        <sz val="9"/>
        <rFont val="ＭＳ Ｐゴシック"/>
        <family val="3"/>
        <charset val="128"/>
      </rPr>
      <t>制：各期履修登録上限</t>
    </r>
    <rPh sb="3" eb="4">
      <t>セイ</t>
    </rPh>
    <rPh sb="5" eb="6">
      <t>カク</t>
    </rPh>
    <rPh sb="6" eb="7">
      <t>キ</t>
    </rPh>
    <rPh sb="7" eb="9">
      <t>リシュウ</t>
    </rPh>
    <rPh sb="9" eb="11">
      <t>トウロク</t>
    </rPh>
    <rPh sb="11" eb="13">
      <t>ジョウゲン</t>
    </rPh>
    <phoneticPr fontId="1"/>
  </si>
  <si>
    <r>
      <rPr>
        <sz val="9"/>
        <rFont val="ＭＳ Ｐゴシック"/>
        <family val="3"/>
        <charset val="128"/>
      </rPr>
      <t>＊</t>
    </r>
    <r>
      <rPr>
        <sz val="9"/>
        <rFont val="Arial"/>
        <family val="2"/>
      </rPr>
      <t xml:space="preserve"> </t>
    </r>
    <r>
      <rPr>
        <sz val="9"/>
        <rFont val="ＭＳ Ｐゴシック"/>
        <family val="3"/>
        <charset val="128"/>
      </rPr>
      <t>半期前の</t>
    </r>
    <r>
      <rPr>
        <sz val="9"/>
        <rFont val="Arial"/>
        <family val="2"/>
      </rPr>
      <t>GPA</t>
    </r>
    <r>
      <rPr>
        <sz val="9"/>
        <rFont val="ＭＳ Ｐゴシック"/>
        <family val="3"/>
        <charset val="128"/>
      </rPr>
      <t>が</t>
    </r>
    <r>
      <rPr>
        <sz val="9"/>
        <rFont val="Arial"/>
        <family val="2"/>
      </rPr>
      <t>3.0</t>
    </r>
    <r>
      <rPr>
        <sz val="9"/>
        <rFont val="ＭＳ Ｐゴシック"/>
        <family val="3"/>
        <charset val="128"/>
      </rPr>
      <t>以上の場合は</t>
    </r>
    <r>
      <rPr>
        <b/>
        <sz val="9"/>
        <rFont val="Arial"/>
        <family val="2"/>
      </rPr>
      <t>30</t>
    </r>
    <r>
      <rPr>
        <b/>
        <sz val="9"/>
        <rFont val="ＭＳ Ｐゴシック"/>
        <family val="3"/>
        <charset val="128"/>
      </rPr>
      <t>単位</t>
    </r>
    <r>
      <rPr>
        <sz val="9"/>
        <rFont val="ＭＳ Ｐゴシック"/>
        <family val="3"/>
        <charset val="128"/>
      </rPr>
      <t>まで履修可能</t>
    </r>
    <rPh sb="2" eb="4">
      <t>ハンキ</t>
    </rPh>
    <rPh sb="4" eb="5">
      <t>マエ</t>
    </rPh>
    <rPh sb="13" eb="15">
      <t>イジョウ</t>
    </rPh>
    <rPh sb="16" eb="18">
      <t>バアイ</t>
    </rPh>
    <rPh sb="21" eb="23">
      <t>タンイ</t>
    </rPh>
    <rPh sb="25" eb="27">
      <t>リシュウ</t>
    </rPh>
    <rPh sb="27" eb="29">
      <t>カノウ</t>
    </rPh>
    <phoneticPr fontId="1"/>
  </si>
  <si>
    <r>
      <t>2022</t>
    </r>
    <r>
      <rPr>
        <b/>
        <sz val="10"/>
        <rFont val="ＭＳ Ｐゴシック"/>
        <family val="3"/>
        <charset val="128"/>
      </rPr>
      <t>年度入学生</t>
    </r>
    <rPh sb="8" eb="9">
      <t>セイ</t>
    </rPh>
    <phoneticPr fontId="1"/>
  </si>
  <si>
    <r>
      <t>2021</t>
    </r>
    <r>
      <rPr>
        <b/>
        <sz val="10"/>
        <rFont val="ＭＳ Ｐゴシック"/>
        <family val="3"/>
        <charset val="128"/>
      </rPr>
      <t>年度入学生</t>
    </r>
    <rPh sb="8" eb="9">
      <t>セイ</t>
    </rPh>
    <phoneticPr fontId="1"/>
  </si>
  <si>
    <r>
      <t>2020</t>
    </r>
    <r>
      <rPr>
        <b/>
        <sz val="10"/>
        <rFont val="ＭＳ Ｐゴシック"/>
        <family val="3"/>
        <charset val="128"/>
      </rPr>
      <t>年度入学生</t>
    </r>
    <rPh sb="8" eb="9">
      <t>セイ</t>
    </rPh>
    <phoneticPr fontId="1"/>
  </si>
  <si>
    <r>
      <t>2019</t>
    </r>
    <r>
      <rPr>
        <b/>
        <sz val="10"/>
        <rFont val="ＭＳ Ｐゴシック"/>
        <family val="3"/>
        <charset val="128"/>
      </rPr>
      <t>年度入学生</t>
    </r>
    <rPh sb="8" eb="9">
      <t>セイ</t>
    </rPh>
    <phoneticPr fontId="1"/>
  </si>
  <si>
    <r>
      <t>2023</t>
    </r>
    <r>
      <rPr>
        <b/>
        <sz val="10"/>
        <rFont val="ＭＳ Ｐゴシック"/>
        <family val="3"/>
        <charset val="128"/>
      </rPr>
      <t>年度入学生</t>
    </r>
    <rPh sb="8" eb="9">
      <t>セイ</t>
    </rPh>
    <phoneticPr fontId="1"/>
  </si>
  <si>
    <t>北海道産業論</t>
    <rPh sb="0" eb="3">
      <t>ホッカイドウ</t>
    </rPh>
    <rPh sb="3" eb="5">
      <t>サンギョウ</t>
    </rPh>
    <rPh sb="5" eb="6">
      <t>ロン</t>
    </rPh>
    <phoneticPr fontId="1"/>
  </si>
  <si>
    <t>海外留学</t>
    <rPh sb="0" eb="2">
      <t>カイガイ</t>
    </rPh>
    <rPh sb="2" eb="4">
      <t>リュウガク</t>
    </rPh>
    <phoneticPr fontId="1"/>
  </si>
  <si>
    <t>地域連
携科目</t>
    <rPh sb="0" eb="2">
      <t>チイキ</t>
    </rPh>
    <rPh sb="2" eb="3">
      <t>レン</t>
    </rPh>
    <rPh sb="4" eb="5">
      <t>ケイ</t>
    </rPh>
    <rPh sb="5" eb="7">
      <t>カモク</t>
    </rPh>
    <phoneticPr fontId="1"/>
  </si>
  <si>
    <t>国際活動</t>
    <rPh sb="0" eb="2">
      <t>コクサイ</t>
    </rPh>
    <rPh sb="2" eb="4">
      <t>カツドウ</t>
    </rPh>
    <phoneticPr fontId="1"/>
  </si>
  <si>
    <t>国際理解</t>
    <rPh sb="0" eb="2">
      <t>コクサイ</t>
    </rPh>
    <rPh sb="2" eb="4">
      <t>リカイ</t>
    </rPh>
    <phoneticPr fontId="1"/>
  </si>
  <si>
    <t>卒業要件外</t>
    <rPh sb="0" eb="2">
      <t>ソツギョウ</t>
    </rPh>
    <rPh sb="2" eb="4">
      <t>ヨウケン</t>
    </rPh>
    <rPh sb="4" eb="5">
      <t>ソト</t>
    </rPh>
    <phoneticPr fontId="1"/>
  </si>
  <si>
    <t>Max 1科目
1単位必修</t>
    <rPh sb="5" eb="7">
      <t>カモク</t>
    </rPh>
    <rPh sb="9" eb="11">
      <t>タンイ</t>
    </rPh>
    <rPh sb="11" eb="13">
      <t>ヒッシュウ</t>
    </rPh>
    <phoneticPr fontId="1"/>
  </si>
  <si>
    <t>※P卒要件から国際理解を外した</t>
    <rPh sb="2" eb="3">
      <t>ソツ</t>
    </rPh>
    <rPh sb="3" eb="5">
      <t>ヨウケン</t>
    </rPh>
    <rPh sb="7" eb="9">
      <t>コクサイ</t>
    </rPh>
    <rPh sb="9" eb="11">
      <t>リカイ</t>
    </rPh>
    <rPh sb="12" eb="13">
      <t>ハズ</t>
    </rPh>
    <phoneticPr fontId="1"/>
  </si>
  <si>
    <t>カウント可能</t>
    <rPh sb="4" eb="6">
      <t>カノウ</t>
    </rPh>
    <phoneticPr fontId="1"/>
  </si>
  <si>
    <r>
      <t>(</t>
    </r>
    <r>
      <rPr>
        <sz val="9"/>
        <rFont val="ＭＳ ゴシック"/>
        <family val="2"/>
        <charset val="128"/>
      </rPr>
      <t>必</t>
    </r>
    <r>
      <rPr>
        <sz val="9"/>
        <rFont val="Arial"/>
        <family val="2"/>
      </rPr>
      <t>)</t>
    </r>
    <rPh sb="1" eb="2">
      <t>ヒツ</t>
    </rPh>
    <phoneticPr fontId="1"/>
  </si>
  <si>
    <t>G+H+J+P</t>
    <phoneticPr fontId="1"/>
  </si>
  <si>
    <r>
      <rPr>
        <sz val="11"/>
        <rFont val="BIZ UDPゴシック"/>
        <family val="3"/>
        <charset val="128"/>
      </rPr>
      <t>※　間違いや不備に気付いたら連絡して下さい。　→　澤口</t>
    </r>
    <r>
      <rPr>
        <sz val="11"/>
        <rFont val="Arial"/>
        <family val="2"/>
      </rPr>
      <t xml:space="preserve"> 0143-46-5673  / nasawa(</t>
    </r>
    <r>
      <rPr>
        <sz val="11"/>
        <rFont val="BIZ UDPゴシック"/>
        <family val="3"/>
        <charset val="128"/>
      </rPr>
      <t>アットマーク</t>
    </r>
    <r>
      <rPr>
        <sz val="11"/>
        <rFont val="Arial"/>
        <family val="2"/>
      </rPr>
      <t>)muroran-it.ac.jp</t>
    </r>
    <rPh sb="2" eb="4">
      <t>マチガ</t>
    </rPh>
    <rPh sb="6" eb="8">
      <t>フビ</t>
    </rPh>
    <rPh sb="9" eb="11">
      <t>キヅ</t>
    </rPh>
    <rPh sb="14" eb="16">
      <t>レンラク</t>
    </rPh>
    <rPh sb="18" eb="19">
      <t>クダ</t>
    </rPh>
    <rPh sb="25" eb="27">
      <t>サワグチ</t>
    </rPh>
    <phoneticPr fontId="1"/>
  </si>
  <si>
    <t>2023.Sep.05</t>
    <phoneticPr fontId="1"/>
  </si>
  <si>
    <t>2023.Oct.02</t>
    <phoneticPr fontId="1"/>
  </si>
  <si>
    <t>2023.Oct.10</t>
    <phoneticPr fontId="1"/>
  </si>
  <si>
    <t>追加</t>
    <rPh sb="0" eb="2">
      <t>ツイカ</t>
    </rPh>
    <phoneticPr fontId="1"/>
  </si>
  <si>
    <r>
      <t>"Sample</t>
    </r>
    <r>
      <rPr>
        <sz val="11"/>
        <rFont val="BIZ UDPゴシック"/>
        <family val="3"/>
        <charset val="128"/>
      </rPr>
      <t>シート"の保護パスワードは</t>
    </r>
    <r>
      <rPr>
        <sz val="11"/>
        <rFont val="Arial"/>
        <family val="2"/>
      </rPr>
      <t xml:space="preserve"> sample </t>
    </r>
    <r>
      <rPr>
        <sz val="11"/>
        <rFont val="BIZ UDPゴシック"/>
        <family val="3"/>
        <charset val="128"/>
      </rPr>
      <t>です。解除して操作する場合に利用して下さい。</t>
    </r>
    <rPh sb="12" eb="14">
      <t>ホゴ</t>
    </rPh>
    <rPh sb="31" eb="33">
      <t>カイジョ</t>
    </rPh>
    <rPh sb="35" eb="37">
      <t>ソウサ</t>
    </rPh>
    <rPh sb="39" eb="41">
      <t>バアイ</t>
    </rPh>
    <rPh sb="42" eb="44">
      <t>リヨウ</t>
    </rPh>
    <rPh sb="46" eb="47">
      <t>クダ</t>
    </rPh>
    <phoneticPr fontId="1"/>
  </si>
  <si>
    <t>2024.Mar.05</t>
    <phoneticPr fontId="1"/>
  </si>
  <si>
    <r>
      <t>2023</t>
    </r>
    <r>
      <rPr>
        <sz val="11"/>
        <rFont val="BIZ UDPゴシック"/>
        <family val="3"/>
        <charset val="128"/>
      </rPr>
      <t>年度カリキュラム改定に対応。</t>
    </r>
    <rPh sb="4" eb="6">
      <t>ネンド</t>
    </rPh>
    <rPh sb="12" eb="14">
      <t>カイテイ</t>
    </rPh>
    <rPh sb="15" eb="17">
      <t>タイオウ</t>
    </rPh>
    <phoneticPr fontId="1"/>
  </si>
  <si>
    <r>
      <t>P65</t>
    </r>
    <r>
      <rPr>
        <sz val="11"/>
        <rFont val="BIZ UDPゴシック"/>
        <family val="3"/>
        <charset val="128"/>
      </rPr>
      <t>修正、理工学部共通科目部分の整理</t>
    </r>
    <rPh sb="3" eb="5">
      <t>シュウセイ</t>
    </rPh>
    <rPh sb="6" eb="10">
      <t>リコウガクブ</t>
    </rPh>
    <rPh sb="10" eb="14">
      <t>キョウツウカモク</t>
    </rPh>
    <rPh sb="14" eb="16">
      <t>ブブン</t>
    </rPh>
    <rPh sb="17" eb="19">
      <t>セイリ</t>
    </rPh>
    <phoneticPr fontId="1"/>
  </si>
  <si>
    <r>
      <t>2022F</t>
    </r>
    <r>
      <rPr>
        <sz val="11"/>
        <rFont val="BIZ UDPゴシック"/>
        <family val="3"/>
        <charset val="128"/>
      </rPr>
      <t>用シートを追加</t>
    </r>
    <rPh sb="5" eb="6">
      <t>ヨウ</t>
    </rPh>
    <rPh sb="10" eb="12">
      <t>ツイカ</t>
    </rPh>
    <phoneticPr fontId="1"/>
  </si>
  <si>
    <r>
      <rPr>
        <sz val="11"/>
        <color rgb="FFFF0000"/>
        <rFont val="BIZ UDPゴシック"/>
        <family val="3"/>
        <charset val="128"/>
      </rPr>
      <t>卒研着手判定を修正</t>
    </r>
    <rPh sb="0" eb="6">
      <t>ソツケンチャクシュハンテイ</t>
    </rPh>
    <rPh sb="7" eb="9">
      <t>シュウセイ</t>
    </rPh>
    <phoneticPr fontId="1"/>
  </si>
  <si>
    <r>
      <t xml:space="preserve">AM8  </t>
    </r>
    <r>
      <rPr>
        <sz val="11"/>
        <rFont val="BIZ UDPゴシック"/>
        <family val="3"/>
        <charset val="128"/>
      </rPr>
      <t>のミスを訂正</t>
    </r>
    <rPh sb="9" eb="11">
      <t>テイセイ</t>
    </rPh>
    <phoneticPr fontId="1"/>
  </si>
  <si>
    <r>
      <rPr>
        <sz val="11"/>
        <rFont val="BIZ UDPゴシック"/>
        <family val="3"/>
        <charset val="128"/>
      </rPr>
      <t>統計的データ解析　→　統計的データ分析　へ修正</t>
    </r>
    <rPh sb="0" eb="3">
      <t>トウケイテキ</t>
    </rPh>
    <rPh sb="6" eb="8">
      <t>カイセキ</t>
    </rPh>
    <rPh sb="11" eb="14">
      <t>トウケイテキ</t>
    </rPh>
    <rPh sb="17" eb="19">
      <t>ブンセキ</t>
    </rPh>
    <rPh sb="21" eb="23">
      <t>シュウセイ</t>
    </rPh>
    <phoneticPr fontId="1"/>
  </si>
  <si>
    <r>
      <rPr>
        <sz val="11"/>
        <rFont val="BIZ UDPゴシック"/>
        <family val="3"/>
        <charset val="128"/>
      </rPr>
      <t>モデルケースを修正</t>
    </r>
    <rPh sb="7" eb="9">
      <t>シュウセイ</t>
    </rPh>
    <phoneticPr fontId="1"/>
  </si>
  <si>
    <r>
      <rPr>
        <sz val="11"/>
        <rFont val="BIZ UDPゴシック"/>
        <family val="3"/>
        <charset val="128"/>
      </rPr>
      <t>人と社会に関する科目　平和学～経済のしくみは全履修可</t>
    </r>
    <rPh sb="0" eb="1">
      <t>ヒト</t>
    </rPh>
    <rPh sb="2" eb="4">
      <t>シャカイ</t>
    </rPh>
    <rPh sb="5" eb="6">
      <t>カン</t>
    </rPh>
    <rPh sb="8" eb="10">
      <t>カモク</t>
    </rPh>
    <rPh sb="11" eb="14">
      <t>ヘイワガク</t>
    </rPh>
    <rPh sb="15" eb="17">
      <t>ケイザイ</t>
    </rPh>
    <rPh sb="22" eb="23">
      <t>ゼン</t>
    </rPh>
    <rPh sb="23" eb="25">
      <t>リシュウ</t>
    </rPh>
    <rPh sb="25" eb="26">
      <t>カ</t>
    </rPh>
    <phoneticPr fontId="1"/>
  </si>
  <si>
    <r>
      <rPr>
        <sz val="11"/>
        <rFont val="BIZ UDPゴシック"/>
        <family val="3"/>
        <charset val="128"/>
      </rPr>
      <t>修正、編集制限緩和</t>
    </r>
    <rPh sb="0" eb="2">
      <t>シュウセイ</t>
    </rPh>
    <rPh sb="3" eb="5">
      <t>ヘンシュウ</t>
    </rPh>
    <rPh sb="5" eb="7">
      <t>セイゲン</t>
    </rPh>
    <rPh sb="7" eb="9">
      <t>カンワ</t>
    </rPh>
    <phoneticPr fontId="1"/>
  </si>
  <si>
    <r>
      <t>2021</t>
    </r>
    <r>
      <rPr>
        <sz val="11"/>
        <rFont val="BIZ UDPゴシック"/>
        <family val="3"/>
        <charset val="128"/>
      </rPr>
      <t>年度を追加</t>
    </r>
    <rPh sb="4" eb="6">
      <t>ネンド</t>
    </rPh>
    <rPh sb="7" eb="9">
      <t>ツイカ</t>
    </rPh>
    <phoneticPr fontId="1"/>
  </si>
  <si>
    <r>
      <t>TOEIC</t>
    </r>
    <r>
      <rPr>
        <sz val="11"/>
        <rFont val="BIZ UDPゴシック"/>
        <family val="3"/>
        <charset val="128"/>
      </rPr>
      <t>英語演習Ⅱの注意点を追記</t>
    </r>
    <rPh sb="5" eb="7">
      <t>エイゴ</t>
    </rPh>
    <rPh sb="7" eb="9">
      <t>エンシュウ</t>
    </rPh>
    <rPh sb="11" eb="14">
      <t>チュウイテン</t>
    </rPh>
    <rPh sb="15" eb="17">
      <t>ツイキ</t>
    </rPh>
    <phoneticPr fontId="1"/>
  </si>
  <si>
    <r>
      <rPr>
        <sz val="11"/>
        <rFont val="BIZ UDPゴシック"/>
        <family val="3"/>
        <charset val="128"/>
      </rPr>
      <t>人と社会に関する科目　を修正</t>
    </r>
    <rPh sb="0" eb="1">
      <t>ヒト</t>
    </rPh>
    <rPh sb="2" eb="4">
      <t>シャカイ</t>
    </rPh>
    <rPh sb="5" eb="6">
      <t>カン</t>
    </rPh>
    <rPh sb="8" eb="10">
      <t>カモク</t>
    </rPh>
    <rPh sb="12" eb="14">
      <t>シュウセイ</t>
    </rPh>
    <phoneticPr fontId="1"/>
  </si>
  <si>
    <r>
      <rPr>
        <sz val="11"/>
        <rFont val="BIZ UDPゴシック"/>
        <family val="3"/>
        <charset val="128"/>
      </rPr>
      <t>修正　＆　加筆</t>
    </r>
    <rPh sb="0" eb="2">
      <t>シュウセイ</t>
    </rPh>
    <rPh sb="5" eb="7">
      <t>カヒツ</t>
    </rPh>
    <phoneticPr fontId="1"/>
  </si>
  <si>
    <r>
      <rPr>
        <sz val="11"/>
        <rFont val="BIZ UDPゴシック"/>
        <family val="3"/>
        <charset val="128"/>
      </rPr>
      <t>システム理化学科　物理物質システムコース　作成</t>
    </r>
    <rPh sb="4" eb="6">
      <t>リカ</t>
    </rPh>
    <rPh sb="6" eb="8">
      <t>ガッカ</t>
    </rPh>
    <rPh sb="9" eb="11">
      <t>ブツリ</t>
    </rPh>
    <rPh sb="11" eb="13">
      <t>ブッシツ</t>
    </rPh>
    <rPh sb="21" eb="23">
      <t>サクセイ</t>
    </rPh>
    <phoneticPr fontId="1"/>
  </si>
  <si>
    <r>
      <rPr>
        <sz val="11"/>
        <rFont val="BIZ UDPゴシック"/>
        <family val="3"/>
        <charset val="128"/>
      </rPr>
      <t>数カ所の情報を修正</t>
    </r>
    <r>
      <rPr>
        <sz val="11"/>
        <rFont val="Arial"/>
        <family val="2"/>
      </rPr>
      <t>(</t>
    </r>
    <r>
      <rPr>
        <sz val="11"/>
        <rFont val="BIZ UDPゴシック"/>
        <family val="3"/>
        <charset val="128"/>
      </rPr>
      <t>集中講義、学年限定など</t>
    </r>
    <r>
      <rPr>
        <sz val="11"/>
        <rFont val="Arial"/>
        <family val="2"/>
      </rPr>
      <t>) 2022</t>
    </r>
    <r>
      <rPr>
        <sz val="11"/>
        <rFont val="BIZ UDPゴシック"/>
        <family val="3"/>
        <charset val="128"/>
      </rPr>
      <t>版のみへ反映</t>
    </r>
    <rPh sb="0" eb="1">
      <t>スウ</t>
    </rPh>
    <rPh sb="2" eb="3">
      <t>ショ</t>
    </rPh>
    <rPh sb="4" eb="6">
      <t>ジョウホウ</t>
    </rPh>
    <rPh sb="7" eb="9">
      <t>シュウセイ</t>
    </rPh>
    <rPh sb="10" eb="12">
      <t>シュウチュウ</t>
    </rPh>
    <rPh sb="12" eb="14">
      <t>コウギ</t>
    </rPh>
    <rPh sb="15" eb="17">
      <t>ガクネン</t>
    </rPh>
    <rPh sb="17" eb="19">
      <t>ゲンテイ</t>
    </rPh>
    <rPh sb="27" eb="28">
      <t>バン</t>
    </rPh>
    <rPh sb="31" eb="33">
      <t>ハンエイ</t>
    </rPh>
    <phoneticPr fontId="1"/>
  </si>
  <si>
    <r>
      <rPr>
        <sz val="11"/>
        <color rgb="FFFF0000"/>
        <rFont val="Arial"/>
        <family val="2"/>
      </rPr>
      <t>A9, BF8,BF9,BF10</t>
    </r>
    <r>
      <rPr>
        <sz val="11"/>
        <color rgb="FFFF0000"/>
        <rFont val="BIZ UDPゴシック"/>
        <family val="3"/>
        <charset val="128"/>
      </rPr>
      <t>を訂正</t>
    </r>
    <r>
      <rPr>
        <sz val="11"/>
        <rFont val="Arial"/>
        <family val="2"/>
      </rPr>
      <t xml:space="preserve"> + </t>
    </r>
    <r>
      <rPr>
        <sz val="11"/>
        <rFont val="BIZ UDPゴシック"/>
        <family val="3"/>
        <charset val="128"/>
      </rPr>
      <t>数カ所改善</t>
    </r>
    <rPh sb="17" eb="19">
      <t>テイセイ</t>
    </rPh>
    <rPh sb="22" eb="23">
      <t>スウ</t>
    </rPh>
    <rPh sb="24" eb="25">
      <t>ショ</t>
    </rPh>
    <rPh sb="25" eb="27">
      <t>カイゼン</t>
    </rPh>
    <phoneticPr fontId="1"/>
  </si>
  <si>
    <r>
      <rPr>
        <sz val="11"/>
        <rFont val="BIZ UDPゴシック"/>
        <family val="3"/>
        <charset val="128"/>
      </rPr>
      <t>修正</t>
    </r>
    <r>
      <rPr>
        <sz val="11"/>
        <rFont val="Arial"/>
        <family val="2"/>
      </rPr>
      <t xml:space="preserve"> </t>
    </r>
    <r>
      <rPr>
        <sz val="11"/>
        <rFont val="BIZ UDPゴシック"/>
        <family val="3"/>
        <charset val="128"/>
      </rPr>
      <t>＆　</t>
    </r>
    <r>
      <rPr>
        <sz val="11"/>
        <rFont val="Arial"/>
        <family val="2"/>
      </rPr>
      <t>2019F, 2020F</t>
    </r>
    <r>
      <rPr>
        <sz val="11"/>
        <rFont val="BIZ UDPゴシック"/>
        <family val="3"/>
        <charset val="128"/>
      </rPr>
      <t>前期　時間割反映</t>
    </r>
    <rPh sb="0" eb="2">
      <t>シュウセイ</t>
    </rPh>
    <rPh sb="17" eb="19">
      <t>ゼンキ</t>
    </rPh>
    <rPh sb="20" eb="23">
      <t>ジカンワリ</t>
    </rPh>
    <rPh sb="23" eb="25">
      <t>ハンエイ</t>
    </rPh>
    <phoneticPr fontId="1"/>
  </si>
  <si>
    <r>
      <rPr>
        <sz val="11"/>
        <rFont val="BIZ UDPゴシック"/>
        <family val="3"/>
        <charset val="128"/>
      </rPr>
      <t>修正　＆　</t>
    </r>
    <r>
      <rPr>
        <sz val="11"/>
        <rFont val="Arial"/>
        <family val="2"/>
      </rPr>
      <t xml:space="preserve">2020F </t>
    </r>
    <r>
      <rPr>
        <sz val="11"/>
        <rFont val="BIZ UDPゴシック"/>
        <family val="3"/>
        <charset val="128"/>
      </rPr>
      <t>追加</t>
    </r>
    <rPh sb="0" eb="2">
      <t>シュウセイ</t>
    </rPh>
    <rPh sb="11" eb="13">
      <t>ツイカ</t>
    </rPh>
    <phoneticPr fontId="1"/>
  </si>
  <si>
    <r>
      <rPr>
        <sz val="11"/>
        <rFont val="Arial Narrow"/>
        <family val="2"/>
      </rPr>
      <t>2023</t>
    </r>
    <r>
      <rPr>
        <sz val="11"/>
        <rFont val="BIZ UDPゴシック"/>
        <family val="3"/>
        <charset val="128"/>
      </rPr>
      <t>シート　</t>
    </r>
    <r>
      <rPr>
        <sz val="11"/>
        <rFont val="Arial"/>
        <family val="2"/>
      </rPr>
      <t>BH6</t>
    </r>
    <r>
      <rPr>
        <sz val="11"/>
        <rFont val="BIZ UDPゴシック"/>
        <family val="3"/>
        <charset val="128"/>
      </rPr>
      <t>と</t>
    </r>
    <r>
      <rPr>
        <sz val="11"/>
        <rFont val="Arial"/>
        <family val="2"/>
      </rPr>
      <t>BJ6</t>
    </r>
    <r>
      <rPr>
        <sz val="11"/>
        <rFont val="BIZ UDPゴシック"/>
        <family val="3"/>
        <charset val="128"/>
      </rPr>
      <t>を修正</t>
    </r>
    <rPh sb="16" eb="18">
      <t>シュウセイ</t>
    </rPh>
    <phoneticPr fontId="1"/>
  </si>
  <si>
    <r>
      <rPr>
        <sz val="11"/>
        <rFont val="Arial Narrow"/>
        <family val="2"/>
      </rPr>
      <t>2023</t>
    </r>
    <r>
      <rPr>
        <sz val="11"/>
        <rFont val="BIZ UDPゴシック"/>
        <family val="3"/>
        <charset val="128"/>
      </rPr>
      <t>シート　</t>
    </r>
    <r>
      <rPr>
        <sz val="11"/>
        <rFont val="Arial"/>
        <family val="2"/>
      </rPr>
      <t>BF44</t>
    </r>
    <r>
      <rPr>
        <sz val="11"/>
        <rFont val="BIZ UDPゴシック"/>
        <family val="3"/>
        <charset val="128"/>
      </rPr>
      <t>を修正</t>
    </r>
    <rPh sb="13" eb="15">
      <t>シュウセイ</t>
    </rPh>
    <phoneticPr fontId="1"/>
  </si>
  <si>
    <r>
      <rPr>
        <sz val="11"/>
        <rFont val="Arial Narrow"/>
        <family val="2"/>
      </rPr>
      <t xml:space="preserve">2023,2022 </t>
    </r>
    <r>
      <rPr>
        <sz val="11"/>
        <rFont val="BIZ UDPゴシック"/>
        <family val="3"/>
        <charset val="128"/>
      </rPr>
      <t>整理　</t>
    </r>
    <r>
      <rPr>
        <sz val="11"/>
        <rFont val="Arial"/>
        <family val="2"/>
      </rPr>
      <t xml:space="preserve">2024 </t>
    </r>
    <r>
      <rPr>
        <sz val="11"/>
        <rFont val="BIZ UDPゴシック"/>
        <family val="3"/>
        <charset val="128"/>
      </rPr>
      <t>作成開始</t>
    </r>
    <rPh sb="10" eb="12">
      <t>セイリ</t>
    </rPh>
    <rPh sb="18" eb="20">
      <t>サクセイ</t>
    </rPh>
    <rPh sb="20" eb="22">
      <t>カイシ</t>
    </rPh>
    <phoneticPr fontId="1"/>
  </si>
  <si>
    <r>
      <t>2024</t>
    </r>
    <r>
      <rPr>
        <b/>
        <sz val="10"/>
        <rFont val="ＭＳ Ｐゴシック"/>
        <family val="3"/>
        <charset val="128"/>
      </rPr>
      <t>度入学生</t>
    </r>
    <rPh sb="7" eb="8">
      <t>セイ</t>
    </rPh>
    <phoneticPr fontId="1"/>
  </si>
  <si>
    <t>1Q</t>
    <phoneticPr fontId="1"/>
  </si>
  <si>
    <t>北海道産業入門</t>
    <rPh sb="0" eb="3">
      <t>ホッカイドウ</t>
    </rPh>
    <rPh sb="3" eb="5">
      <t>サンギョウ</t>
    </rPh>
    <rPh sb="5" eb="7">
      <t>ニュウモン</t>
    </rPh>
    <phoneticPr fontId="1"/>
  </si>
  <si>
    <t>海外留学英語</t>
    <rPh sb="0" eb="6">
      <t>カイガイリュウガクエイゴ</t>
    </rPh>
    <phoneticPr fontId="1"/>
  </si>
  <si>
    <t>言語とその世界</t>
    <rPh sb="0" eb="2">
      <t>ゲンゴ</t>
    </rPh>
    <rPh sb="5" eb="7">
      <t>セカイ</t>
    </rPh>
    <phoneticPr fontId="1"/>
  </si>
  <si>
    <t>世界の英語</t>
    <rPh sb="0" eb="2">
      <t>セカイ</t>
    </rPh>
    <rPh sb="3" eb="5">
      <t>エイゴ</t>
    </rPh>
    <phoneticPr fontId="1"/>
  </si>
  <si>
    <t>物質の性質とその物理</t>
    <rPh sb="0" eb="2">
      <t>ブッシツ</t>
    </rPh>
    <rPh sb="3" eb="5">
      <t>セイシツ</t>
    </rPh>
    <rPh sb="8" eb="10">
      <t>ブツリ</t>
    </rPh>
    <phoneticPr fontId="1"/>
  </si>
  <si>
    <t>半導体の基礎とその物理</t>
    <rPh sb="0" eb="3">
      <t>ハンドウタイ</t>
    </rPh>
    <rPh sb="4" eb="6">
      <t>キソ</t>
    </rPh>
    <rPh sb="9" eb="11">
      <t>ブツリ</t>
    </rPh>
    <phoneticPr fontId="1"/>
  </si>
  <si>
    <t>応用化学概論</t>
    <rPh sb="0" eb="2">
      <t>オウヨウ</t>
    </rPh>
    <rPh sb="2" eb="6">
      <t>カガクガイロン</t>
    </rPh>
    <phoneticPr fontId="1"/>
  </si>
  <si>
    <t>応用生物学概論</t>
    <rPh sb="0" eb="5">
      <t>オウヨウセイブツガク</t>
    </rPh>
    <rPh sb="5" eb="7">
      <t>ガイロン</t>
    </rPh>
    <phoneticPr fontId="1"/>
  </si>
  <si>
    <t>理工情報学</t>
    <rPh sb="0" eb="2">
      <t>リコウ</t>
    </rPh>
    <rPh sb="2" eb="4">
      <t>ジョウホウ</t>
    </rPh>
    <rPh sb="4" eb="5">
      <t>ガク</t>
    </rPh>
    <phoneticPr fontId="1"/>
  </si>
  <si>
    <t>選択</t>
    <rPh sb="0" eb="2">
      <t>センタク</t>
    </rPh>
    <phoneticPr fontId="1"/>
  </si>
  <si>
    <r>
      <rPr>
        <sz val="9"/>
        <rFont val="BIZ UDPゴシック"/>
        <family val="3"/>
        <charset val="128"/>
      </rPr>
      <t>微分積分</t>
    </r>
    <r>
      <rPr>
        <sz val="9"/>
        <rFont val="Arial"/>
        <family val="2"/>
      </rPr>
      <t>C</t>
    </r>
    <rPh sb="0" eb="2">
      <t>ビブン</t>
    </rPh>
    <rPh sb="2" eb="4">
      <t>セキブン</t>
    </rPh>
    <phoneticPr fontId="1"/>
  </si>
  <si>
    <r>
      <rPr>
        <sz val="10"/>
        <rFont val="BIZ UDPゴシック"/>
        <family val="3"/>
        <charset val="128"/>
      </rPr>
      <t>システム理化学科
物理物質システムコース</t>
    </r>
    <rPh sb="4" eb="6">
      <t>リカ</t>
    </rPh>
    <rPh sb="6" eb="8">
      <t>ガッカ</t>
    </rPh>
    <rPh sb="9" eb="11">
      <t>ブツリ</t>
    </rPh>
    <rPh sb="11" eb="13">
      <t>ブッシツ</t>
    </rPh>
    <phoneticPr fontId="1"/>
  </si>
  <si>
    <r>
      <rPr>
        <b/>
        <sz val="10"/>
        <color rgb="FFC00000"/>
        <rFont val="BIZ UDPゴシック"/>
        <family val="3"/>
        <charset val="128"/>
      </rPr>
      <t>記録</t>
    </r>
    <r>
      <rPr>
        <b/>
        <sz val="10"/>
        <color rgb="FFC00000"/>
        <rFont val="Arial"/>
        <family val="2"/>
      </rPr>
      <t xml:space="preserve"> | </t>
    </r>
    <r>
      <rPr>
        <b/>
        <sz val="10"/>
        <color rgb="FFC00000"/>
        <rFont val="BIZ UDPゴシック"/>
        <family val="3"/>
        <charset val="128"/>
      </rPr>
      <t>シミュレーション</t>
    </r>
    <rPh sb="0" eb="2">
      <t>キロク</t>
    </rPh>
    <phoneticPr fontId="1"/>
  </si>
  <si>
    <r>
      <rPr>
        <sz val="9"/>
        <rFont val="BIZ UDPゴシック"/>
        <family val="3"/>
        <charset val="128"/>
      </rPr>
      <t>ゼミナール</t>
    </r>
    <phoneticPr fontId="1"/>
  </si>
  <si>
    <r>
      <rPr>
        <sz val="9"/>
        <rFont val="BIZ UDPゴシック"/>
        <family val="3"/>
        <charset val="128"/>
      </rPr>
      <t>振動波動論</t>
    </r>
    <rPh sb="0" eb="2">
      <t>シンドウ</t>
    </rPh>
    <rPh sb="2" eb="5">
      <t>ハドウロン</t>
    </rPh>
    <phoneticPr fontId="1"/>
  </si>
  <si>
    <r>
      <rPr>
        <sz val="9"/>
        <rFont val="BIZ UDPゴシック"/>
        <family val="3"/>
        <charset val="128"/>
      </rPr>
      <t>熱力学</t>
    </r>
    <rPh sb="0" eb="3">
      <t>ネツリキガク</t>
    </rPh>
    <phoneticPr fontId="1"/>
  </si>
  <si>
    <r>
      <rPr>
        <sz val="9"/>
        <rFont val="BIZ UDPゴシック"/>
        <family val="3"/>
        <charset val="128"/>
      </rPr>
      <t>熱力学演習</t>
    </r>
    <rPh sb="0" eb="3">
      <t>ネツリキガク</t>
    </rPh>
    <rPh sb="3" eb="5">
      <t>エンシュウ</t>
    </rPh>
    <phoneticPr fontId="1"/>
  </si>
  <si>
    <r>
      <rPr>
        <sz val="9"/>
        <rFont val="BIZ UDPゴシック"/>
        <family val="3"/>
        <charset val="128"/>
      </rPr>
      <t>電磁気学演習</t>
    </r>
    <rPh sb="0" eb="3">
      <t>デンジキ</t>
    </rPh>
    <rPh sb="3" eb="4">
      <t>ガク</t>
    </rPh>
    <rPh sb="4" eb="6">
      <t>エンシュウ</t>
    </rPh>
    <phoneticPr fontId="1"/>
  </si>
  <si>
    <r>
      <rPr>
        <sz val="9"/>
        <rFont val="BIZ UDPゴシック"/>
        <family val="3"/>
        <charset val="128"/>
      </rPr>
      <t>力学演習</t>
    </r>
    <rPh sb="0" eb="2">
      <t>リキガク</t>
    </rPh>
    <rPh sb="2" eb="4">
      <t>エンシュウ</t>
    </rPh>
    <phoneticPr fontId="1"/>
  </si>
  <si>
    <r>
      <rPr>
        <sz val="9"/>
        <rFont val="BIZ UDPゴシック"/>
        <family val="3"/>
        <charset val="128"/>
      </rPr>
      <t>物理物質ﾌﾟﾚｾﾞﾝﾃｰｼｮﾝ技法</t>
    </r>
    <rPh sb="0" eb="2">
      <t>ブツリ</t>
    </rPh>
    <rPh sb="2" eb="4">
      <t>ブッシツ</t>
    </rPh>
    <rPh sb="15" eb="17">
      <t>ギホウ</t>
    </rPh>
    <phoneticPr fontId="1"/>
  </si>
  <si>
    <r>
      <rPr>
        <sz val="9"/>
        <rFont val="BIZ UDPゴシック"/>
        <family val="3"/>
        <charset val="128"/>
      </rPr>
      <t>物理数学</t>
    </r>
    <rPh sb="0" eb="2">
      <t>ブツリ</t>
    </rPh>
    <rPh sb="2" eb="4">
      <t>スウガク</t>
    </rPh>
    <phoneticPr fontId="1"/>
  </si>
  <si>
    <r>
      <rPr>
        <sz val="9"/>
        <rFont val="BIZ UDPゴシック"/>
        <family val="3"/>
        <charset val="128"/>
      </rPr>
      <t>物理数学演習</t>
    </r>
    <rPh sb="0" eb="2">
      <t>ブツリ</t>
    </rPh>
    <rPh sb="2" eb="4">
      <t>スウガク</t>
    </rPh>
    <rPh sb="4" eb="6">
      <t>エンシュウ</t>
    </rPh>
    <phoneticPr fontId="1"/>
  </si>
  <si>
    <r>
      <rPr>
        <sz val="9"/>
        <rFont val="BIZ UDPゴシック"/>
        <family val="3"/>
        <charset val="128"/>
      </rPr>
      <t>結晶構造学</t>
    </r>
    <rPh sb="0" eb="2">
      <t>ケッショウ</t>
    </rPh>
    <rPh sb="2" eb="4">
      <t>コウゾウ</t>
    </rPh>
    <rPh sb="4" eb="5">
      <t>ガク</t>
    </rPh>
    <phoneticPr fontId="1"/>
  </si>
  <si>
    <r>
      <rPr>
        <sz val="9"/>
        <rFont val="BIZ UDPゴシック"/>
        <family val="3"/>
        <charset val="128"/>
      </rPr>
      <t>物理化学</t>
    </r>
    <rPh sb="0" eb="2">
      <t>ブツリ</t>
    </rPh>
    <rPh sb="2" eb="4">
      <t>カガク</t>
    </rPh>
    <phoneticPr fontId="1"/>
  </si>
  <si>
    <r>
      <rPr>
        <sz val="9"/>
        <rFont val="BIZ UDPゴシック"/>
        <family val="3"/>
        <charset val="128"/>
      </rPr>
      <t>統計力学</t>
    </r>
    <rPh sb="0" eb="2">
      <t>トウケイ</t>
    </rPh>
    <rPh sb="2" eb="4">
      <t>リキガク</t>
    </rPh>
    <phoneticPr fontId="1"/>
  </si>
  <si>
    <r>
      <rPr>
        <sz val="9"/>
        <rFont val="BIZ UDPゴシック"/>
        <family val="3"/>
        <charset val="128"/>
      </rPr>
      <t>光学</t>
    </r>
    <rPh sb="0" eb="2">
      <t>コウガク</t>
    </rPh>
    <phoneticPr fontId="1"/>
  </si>
  <si>
    <r>
      <rPr>
        <sz val="9"/>
        <rFont val="BIZ UDPゴシック"/>
        <family val="3"/>
        <charset val="128"/>
      </rPr>
      <t>科学英語</t>
    </r>
    <rPh sb="0" eb="2">
      <t>カガク</t>
    </rPh>
    <rPh sb="2" eb="4">
      <t>エイゴ</t>
    </rPh>
    <phoneticPr fontId="1"/>
  </si>
  <si>
    <r>
      <rPr>
        <sz val="9"/>
        <rFont val="BIZ UDPゴシック"/>
        <family val="3"/>
        <charset val="128"/>
      </rPr>
      <t>卒業研究</t>
    </r>
    <rPh sb="0" eb="2">
      <t>ソツギョウ</t>
    </rPh>
    <rPh sb="2" eb="4">
      <t>ケンキュウ</t>
    </rPh>
    <phoneticPr fontId="1"/>
  </si>
  <si>
    <r>
      <rPr>
        <sz val="9"/>
        <rFont val="BIZ UDPゴシック"/>
        <family val="3"/>
        <charset val="128"/>
      </rPr>
      <t>電磁気学</t>
    </r>
    <r>
      <rPr>
        <sz val="9"/>
        <rFont val="Arial"/>
        <family val="2"/>
      </rPr>
      <t>A</t>
    </r>
    <rPh sb="0" eb="3">
      <t>デンジキ</t>
    </rPh>
    <rPh sb="3" eb="4">
      <t>ガク</t>
    </rPh>
    <phoneticPr fontId="1"/>
  </si>
  <si>
    <r>
      <rPr>
        <sz val="9"/>
        <rFont val="BIZ UDPゴシック"/>
        <family val="3"/>
        <charset val="128"/>
      </rPr>
      <t>力学</t>
    </r>
    <r>
      <rPr>
        <sz val="9"/>
        <rFont val="Arial"/>
        <family val="2"/>
      </rPr>
      <t>A</t>
    </r>
    <rPh sb="0" eb="2">
      <t>リキガク</t>
    </rPh>
    <phoneticPr fontId="1"/>
  </si>
  <si>
    <r>
      <rPr>
        <sz val="9"/>
        <rFont val="BIZ UDPゴシック"/>
        <family val="3"/>
        <charset val="128"/>
      </rPr>
      <t>力学</t>
    </r>
    <r>
      <rPr>
        <sz val="9"/>
        <rFont val="Arial"/>
        <family val="2"/>
      </rPr>
      <t>B</t>
    </r>
    <rPh sb="0" eb="2">
      <t>リキガク</t>
    </rPh>
    <phoneticPr fontId="1"/>
  </si>
  <si>
    <r>
      <rPr>
        <sz val="9"/>
        <rFont val="BIZ UDPゴシック"/>
        <family val="3"/>
        <charset val="128"/>
      </rPr>
      <t>物理物質学実験</t>
    </r>
    <r>
      <rPr>
        <sz val="9"/>
        <rFont val="Arial"/>
        <family val="2"/>
      </rPr>
      <t>A</t>
    </r>
    <rPh sb="0" eb="2">
      <t>ブツリ</t>
    </rPh>
    <rPh sb="2" eb="4">
      <t>ブッシツ</t>
    </rPh>
    <rPh sb="4" eb="5">
      <t>ガク</t>
    </rPh>
    <rPh sb="5" eb="7">
      <t>ジッケン</t>
    </rPh>
    <phoneticPr fontId="1"/>
  </si>
  <si>
    <r>
      <rPr>
        <sz val="9"/>
        <rFont val="BIZ UDPゴシック"/>
        <family val="3"/>
        <charset val="128"/>
      </rPr>
      <t>固体物理</t>
    </r>
    <r>
      <rPr>
        <sz val="9"/>
        <rFont val="Arial"/>
        <family val="2"/>
      </rPr>
      <t>A</t>
    </r>
    <rPh sb="0" eb="2">
      <t>コタイ</t>
    </rPh>
    <rPh sb="2" eb="4">
      <t>ブツリ</t>
    </rPh>
    <phoneticPr fontId="1"/>
  </si>
  <si>
    <r>
      <rPr>
        <sz val="9"/>
        <rFont val="BIZ UDPゴシック"/>
        <family val="3"/>
        <charset val="128"/>
      </rPr>
      <t>電磁気学</t>
    </r>
    <r>
      <rPr>
        <sz val="9"/>
        <rFont val="Arial"/>
        <family val="2"/>
      </rPr>
      <t>B</t>
    </r>
    <rPh sb="0" eb="3">
      <t>デンジキ</t>
    </rPh>
    <rPh sb="3" eb="4">
      <t>ガク</t>
    </rPh>
    <phoneticPr fontId="1"/>
  </si>
  <si>
    <r>
      <rPr>
        <sz val="9"/>
        <rFont val="BIZ UDPゴシック"/>
        <family val="3"/>
        <charset val="128"/>
      </rPr>
      <t>量子力学</t>
    </r>
    <r>
      <rPr>
        <sz val="9"/>
        <rFont val="Arial"/>
        <family val="2"/>
      </rPr>
      <t>A</t>
    </r>
    <rPh sb="0" eb="2">
      <t>リョウシ</t>
    </rPh>
    <rPh sb="2" eb="4">
      <t>リキガク</t>
    </rPh>
    <phoneticPr fontId="1"/>
  </si>
  <si>
    <r>
      <rPr>
        <sz val="9"/>
        <rFont val="BIZ UDPゴシック"/>
        <family val="3"/>
        <charset val="128"/>
      </rPr>
      <t>物理物質学実験</t>
    </r>
    <r>
      <rPr>
        <sz val="9"/>
        <rFont val="Arial"/>
        <family val="2"/>
      </rPr>
      <t>B</t>
    </r>
    <rPh sb="0" eb="2">
      <t>ブツリ</t>
    </rPh>
    <rPh sb="2" eb="4">
      <t>ブッシツ</t>
    </rPh>
    <rPh sb="4" eb="5">
      <t>ガク</t>
    </rPh>
    <rPh sb="5" eb="7">
      <t>ジッケン</t>
    </rPh>
    <phoneticPr fontId="1"/>
  </si>
  <si>
    <r>
      <rPr>
        <sz val="9"/>
        <rFont val="BIZ UDPゴシック"/>
        <family val="3"/>
        <charset val="128"/>
      </rPr>
      <t>量子力学</t>
    </r>
    <r>
      <rPr>
        <sz val="9"/>
        <rFont val="Arial"/>
        <family val="2"/>
      </rPr>
      <t>B</t>
    </r>
    <rPh sb="0" eb="2">
      <t>リョウシ</t>
    </rPh>
    <rPh sb="2" eb="4">
      <t>リキガク</t>
    </rPh>
    <phoneticPr fontId="1"/>
  </si>
  <si>
    <r>
      <rPr>
        <sz val="9"/>
        <rFont val="BIZ UDPゴシック"/>
        <family val="3"/>
        <charset val="128"/>
      </rPr>
      <t>固体物理</t>
    </r>
    <r>
      <rPr>
        <sz val="9"/>
        <rFont val="Arial"/>
        <family val="2"/>
      </rPr>
      <t>B</t>
    </r>
    <rPh sb="0" eb="2">
      <t>コタイ</t>
    </rPh>
    <rPh sb="2" eb="4">
      <t>ブツリ</t>
    </rPh>
    <phoneticPr fontId="1"/>
  </si>
  <si>
    <r>
      <rPr>
        <sz val="9"/>
        <rFont val="BIZ UDPゴシック"/>
        <family val="3"/>
        <charset val="128"/>
      </rPr>
      <t>選択科目</t>
    </r>
    <rPh sb="0" eb="4">
      <t>センタクカモク</t>
    </rPh>
    <phoneticPr fontId="1"/>
  </si>
  <si>
    <r>
      <rPr>
        <sz val="9"/>
        <rFont val="BIZ UDPゴシック"/>
        <family val="3"/>
        <charset val="128"/>
      </rPr>
      <t>量子物質科学Ｂ</t>
    </r>
    <rPh sb="0" eb="2">
      <t>リョウシ</t>
    </rPh>
    <rPh sb="2" eb="4">
      <t>ブッシツ</t>
    </rPh>
    <rPh sb="4" eb="6">
      <t>カガク</t>
    </rPh>
    <phoneticPr fontId="1"/>
  </si>
  <si>
    <r>
      <rPr>
        <sz val="9"/>
        <rFont val="BIZ UDPゴシック"/>
        <family val="3"/>
        <charset val="128"/>
      </rPr>
      <t>物理物質工場見学</t>
    </r>
    <rPh sb="0" eb="2">
      <t>ブツリ</t>
    </rPh>
    <rPh sb="2" eb="4">
      <t>ブッシツ</t>
    </rPh>
    <rPh sb="4" eb="6">
      <t>コウジョウ</t>
    </rPh>
    <rPh sb="6" eb="8">
      <t>ケンガク</t>
    </rPh>
    <phoneticPr fontId="1"/>
  </si>
  <si>
    <r>
      <rPr>
        <sz val="9"/>
        <rFont val="BIZ UDPゴシック"/>
        <family val="3"/>
        <charset val="128"/>
      </rPr>
      <t>応用力学</t>
    </r>
    <r>
      <rPr>
        <sz val="9"/>
        <rFont val="Arial"/>
        <family val="2"/>
      </rPr>
      <t>A</t>
    </r>
    <rPh sb="0" eb="2">
      <t>オウヨウ</t>
    </rPh>
    <rPh sb="2" eb="4">
      <t>リキガク</t>
    </rPh>
    <phoneticPr fontId="1"/>
  </si>
  <si>
    <r>
      <rPr>
        <sz val="9"/>
        <rFont val="BIZ UDPゴシック"/>
        <family val="3"/>
        <charset val="128"/>
      </rPr>
      <t>応用力学</t>
    </r>
    <r>
      <rPr>
        <sz val="9"/>
        <rFont val="Arial"/>
        <family val="2"/>
      </rPr>
      <t>B</t>
    </r>
    <rPh sb="0" eb="2">
      <t>オウヨウ</t>
    </rPh>
    <rPh sb="2" eb="4">
      <t>リキガク</t>
    </rPh>
    <phoneticPr fontId="1"/>
  </si>
  <si>
    <r>
      <rPr>
        <sz val="9"/>
        <rFont val="BIZ UDPゴシック"/>
        <family val="3"/>
        <charset val="128"/>
      </rPr>
      <t>量子物質科学</t>
    </r>
    <r>
      <rPr>
        <sz val="9"/>
        <rFont val="Arial"/>
        <family val="2"/>
      </rPr>
      <t>A</t>
    </r>
    <rPh sb="0" eb="2">
      <t>リョウシ</t>
    </rPh>
    <rPh sb="2" eb="4">
      <t>ブッシツ</t>
    </rPh>
    <rPh sb="4" eb="6">
      <t>カガク</t>
    </rPh>
    <phoneticPr fontId="1"/>
  </si>
  <si>
    <r>
      <rPr>
        <sz val="9"/>
        <rFont val="BIZ UDPゴシック"/>
        <family val="3"/>
        <charset val="128"/>
      </rPr>
      <t>量子物質科学</t>
    </r>
    <r>
      <rPr>
        <sz val="9"/>
        <rFont val="Arial"/>
        <family val="2"/>
      </rPr>
      <t>C</t>
    </r>
    <rPh sb="0" eb="2">
      <t>リョウシ</t>
    </rPh>
    <rPh sb="2" eb="4">
      <t>ブッシツ</t>
    </rPh>
    <rPh sb="4" eb="6">
      <t>カガク</t>
    </rPh>
    <phoneticPr fontId="1"/>
  </si>
  <si>
    <r>
      <rPr>
        <sz val="9"/>
        <rFont val="BIZ UDPゴシック"/>
        <family val="3"/>
        <charset val="128"/>
      </rPr>
      <t>量子物質科学</t>
    </r>
    <r>
      <rPr>
        <sz val="9"/>
        <rFont val="Arial"/>
        <family val="2"/>
      </rPr>
      <t>D</t>
    </r>
    <rPh sb="0" eb="2">
      <t>リョウシ</t>
    </rPh>
    <rPh sb="2" eb="4">
      <t>ブッシツ</t>
    </rPh>
    <rPh sb="4" eb="6">
      <t>カガク</t>
    </rPh>
    <phoneticPr fontId="1"/>
  </si>
  <si>
    <r>
      <rPr>
        <sz val="9"/>
        <rFont val="BIZ UDPゴシック"/>
        <family val="3"/>
        <charset val="128"/>
      </rPr>
      <t>光物理工学</t>
    </r>
    <r>
      <rPr>
        <sz val="9"/>
        <rFont val="Arial"/>
        <family val="2"/>
      </rPr>
      <t>A</t>
    </r>
    <rPh sb="0" eb="1">
      <t>ヒカリ</t>
    </rPh>
    <rPh sb="1" eb="3">
      <t>ブツリ</t>
    </rPh>
    <rPh sb="3" eb="5">
      <t>コウガク</t>
    </rPh>
    <phoneticPr fontId="1"/>
  </si>
  <si>
    <r>
      <rPr>
        <sz val="9"/>
        <rFont val="BIZ UDPゴシック"/>
        <family val="3"/>
        <charset val="128"/>
      </rPr>
      <t>光物理工学</t>
    </r>
    <r>
      <rPr>
        <sz val="9"/>
        <rFont val="Arial"/>
        <family val="2"/>
      </rPr>
      <t>B</t>
    </r>
    <rPh sb="0" eb="1">
      <t>ヒカリ</t>
    </rPh>
    <rPh sb="1" eb="3">
      <t>ブツリ</t>
    </rPh>
    <rPh sb="3" eb="5">
      <t>コウガク</t>
    </rPh>
    <phoneticPr fontId="1"/>
  </si>
  <si>
    <r>
      <rPr>
        <sz val="9"/>
        <rFont val="BIZ UDPゴシック"/>
        <family val="3"/>
        <charset val="128"/>
      </rPr>
      <t>材料科学</t>
    </r>
    <r>
      <rPr>
        <sz val="9"/>
        <rFont val="Arial"/>
        <family val="2"/>
      </rPr>
      <t>A</t>
    </r>
    <rPh sb="0" eb="2">
      <t>ザイリョウ</t>
    </rPh>
    <rPh sb="2" eb="4">
      <t>カガク</t>
    </rPh>
    <phoneticPr fontId="1"/>
  </si>
  <si>
    <r>
      <rPr>
        <sz val="9"/>
        <rFont val="BIZ UDPゴシック"/>
        <family val="3"/>
        <charset val="128"/>
      </rPr>
      <t>材料科学</t>
    </r>
    <r>
      <rPr>
        <sz val="9"/>
        <rFont val="Arial"/>
        <family val="2"/>
      </rPr>
      <t>B</t>
    </r>
    <rPh sb="0" eb="2">
      <t>ザイリョウ</t>
    </rPh>
    <rPh sb="2" eb="4">
      <t>カガク</t>
    </rPh>
    <phoneticPr fontId="1"/>
  </si>
  <si>
    <r>
      <rPr>
        <sz val="9"/>
        <rFont val="BIZ UDPゴシック"/>
        <family val="3"/>
        <charset val="128"/>
      </rPr>
      <t>履修単位数</t>
    </r>
    <rPh sb="0" eb="2">
      <t>リシュウ</t>
    </rPh>
    <rPh sb="2" eb="5">
      <t>タンイスウ</t>
    </rPh>
    <phoneticPr fontId="1"/>
  </si>
  <si>
    <r>
      <rPr>
        <sz val="9"/>
        <rFont val="BIZ UDPゴシック"/>
        <family val="3"/>
        <charset val="128"/>
      </rPr>
      <t>学部学科共通科目</t>
    </r>
    <rPh sb="0" eb="2">
      <t>ガクブ</t>
    </rPh>
    <rPh sb="2" eb="4">
      <t>ガッカ</t>
    </rPh>
    <rPh sb="4" eb="6">
      <t>キョウツウ</t>
    </rPh>
    <rPh sb="6" eb="8">
      <t>カモク</t>
    </rPh>
    <phoneticPr fontId="1"/>
  </si>
  <si>
    <r>
      <rPr>
        <sz val="9"/>
        <rFont val="BIZ UDPゴシック"/>
        <family val="3"/>
        <charset val="128"/>
      </rPr>
      <t>標準モデル</t>
    </r>
    <rPh sb="0" eb="2">
      <t>ヒョウジュン</t>
    </rPh>
    <phoneticPr fontId="1"/>
  </si>
  <si>
    <r>
      <rPr>
        <sz val="9"/>
        <rFont val="BIZ UDPゴシック"/>
        <family val="3"/>
        <charset val="128"/>
      </rPr>
      <t>コース科目</t>
    </r>
    <rPh sb="3" eb="5">
      <t>カモク</t>
    </rPh>
    <phoneticPr fontId="1"/>
  </si>
  <si>
    <r>
      <rPr>
        <sz val="9"/>
        <rFont val="BIZ UDPゴシック"/>
        <family val="3"/>
        <charset val="128"/>
      </rPr>
      <t>一般教養教育科目</t>
    </r>
    <rPh sb="0" eb="2">
      <t>イッパン</t>
    </rPh>
    <rPh sb="2" eb="4">
      <t>キョウヨウ</t>
    </rPh>
    <rPh sb="4" eb="6">
      <t>キョウイク</t>
    </rPh>
    <rPh sb="6" eb="8">
      <t>カモク</t>
    </rPh>
    <phoneticPr fontId="1"/>
  </si>
  <si>
    <r>
      <t>GPA</t>
    </r>
    <r>
      <rPr>
        <sz val="9"/>
        <rFont val="BIZ UDPゴシック"/>
        <family val="3"/>
        <charset val="128"/>
      </rPr>
      <t>入力→</t>
    </r>
    <rPh sb="3" eb="5">
      <t>ニュウリョク</t>
    </rPh>
    <phoneticPr fontId="1"/>
  </si>
  <si>
    <r>
      <t>CAP</t>
    </r>
    <r>
      <rPr>
        <sz val="9"/>
        <rFont val="BIZ UDPゴシック"/>
        <family val="3"/>
        <charset val="128"/>
      </rPr>
      <t>制充足確認欄</t>
    </r>
    <phoneticPr fontId="1"/>
  </si>
  <si>
    <r>
      <t>CAP</t>
    </r>
    <r>
      <rPr>
        <sz val="9"/>
        <rFont val="BIZ UDPゴシック"/>
        <family val="3"/>
        <charset val="128"/>
      </rPr>
      <t>制：各期履修登録上限</t>
    </r>
    <rPh sb="3" eb="4">
      <t>セイ</t>
    </rPh>
    <rPh sb="5" eb="6">
      <t>カク</t>
    </rPh>
    <rPh sb="6" eb="7">
      <t>キ</t>
    </rPh>
    <rPh sb="7" eb="9">
      <t>リシュウ</t>
    </rPh>
    <rPh sb="9" eb="11">
      <t>トウロク</t>
    </rPh>
    <rPh sb="11" eb="13">
      <t>ジョウゲン</t>
    </rPh>
    <phoneticPr fontId="1"/>
  </si>
  <si>
    <r>
      <rPr>
        <sz val="9"/>
        <rFont val="BIZ UDPゴシック"/>
        <family val="3"/>
        <charset val="128"/>
      </rPr>
      <t>↑入力欄　</t>
    </r>
    <r>
      <rPr>
        <sz val="9"/>
        <rFont val="Arial"/>
        <family val="2"/>
      </rPr>
      <t xml:space="preserve"> </t>
    </r>
    <r>
      <rPr>
        <sz val="9"/>
        <rFont val="BIZ UDPゴシック"/>
        <family val="3"/>
        <charset val="128"/>
      </rPr>
      <t>単位取得で</t>
    </r>
    <r>
      <rPr>
        <sz val="9"/>
        <rFont val="Arial"/>
        <family val="2"/>
      </rPr>
      <t xml:space="preserve"> 1 </t>
    </r>
    <r>
      <rPr>
        <sz val="9"/>
        <rFont val="BIZ UDPゴシック"/>
        <family val="3"/>
        <charset val="128"/>
      </rPr>
      <t>を入力</t>
    </r>
    <rPh sb="1" eb="3">
      <t>ニュウリョク</t>
    </rPh>
    <rPh sb="3" eb="4">
      <t>ラン</t>
    </rPh>
    <rPh sb="6" eb="8">
      <t>タンイ</t>
    </rPh>
    <rPh sb="8" eb="10">
      <t>シュトク</t>
    </rPh>
    <rPh sb="15" eb="17">
      <t>ニュウリョク</t>
    </rPh>
    <phoneticPr fontId="1"/>
  </si>
  <si>
    <r>
      <rPr>
        <sz val="9"/>
        <color theme="1"/>
        <rFont val="BIZ UDPゴシック"/>
        <family val="3"/>
        <charset val="128"/>
      </rPr>
      <t>英語総合演習</t>
    </r>
    <rPh sb="0" eb="2">
      <t>エイゴ</t>
    </rPh>
    <rPh sb="2" eb="4">
      <t>ソウゴウ</t>
    </rPh>
    <rPh sb="4" eb="6">
      <t>エンシュウ</t>
    </rPh>
    <phoneticPr fontId="1"/>
  </si>
  <si>
    <r>
      <rPr>
        <sz val="9"/>
        <rFont val="BIZ UDPゴシック"/>
        <family val="3"/>
        <charset val="128"/>
      </rPr>
      <t>人と社会に関する科目</t>
    </r>
    <rPh sb="0" eb="1">
      <t>ヒト</t>
    </rPh>
    <rPh sb="2" eb="4">
      <t>シャカイ</t>
    </rPh>
    <rPh sb="5" eb="6">
      <t>カン</t>
    </rPh>
    <rPh sb="8" eb="10">
      <t>カモク</t>
    </rPh>
    <phoneticPr fontId="1"/>
  </si>
  <si>
    <r>
      <rPr>
        <sz val="9"/>
        <color theme="1"/>
        <rFont val="BIZ UDPゴシック"/>
        <family val="3"/>
        <charset val="128"/>
      </rPr>
      <t>平和学</t>
    </r>
    <rPh sb="0" eb="3">
      <t>ヘイワガク</t>
    </rPh>
    <phoneticPr fontId="1"/>
  </si>
  <si>
    <r>
      <rPr>
        <sz val="9"/>
        <color theme="1"/>
        <rFont val="BIZ UDPゴシック"/>
        <family val="3"/>
        <charset val="128"/>
      </rPr>
      <t>哲学入門</t>
    </r>
    <rPh sb="0" eb="2">
      <t>テツガク</t>
    </rPh>
    <rPh sb="2" eb="4">
      <t>ニュウモン</t>
    </rPh>
    <phoneticPr fontId="1"/>
  </si>
  <si>
    <r>
      <rPr>
        <sz val="9"/>
        <color theme="1"/>
        <rFont val="BIZ UDPゴシック"/>
        <family val="3"/>
        <charset val="128"/>
      </rPr>
      <t>こころの科学</t>
    </r>
    <rPh sb="4" eb="6">
      <t>カガク</t>
    </rPh>
    <phoneticPr fontId="1"/>
  </si>
  <si>
    <r>
      <rPr>
        <sz val="9"/>
        <color theme="1"/>
        <rFont val="BIZ UDPゴシック"/>
        <family val="3"/>
        <charset val="128"/>
      </rPr>
      <t>経済のしくみ</t>
    </r>
    <rPh sb="0" eb="2">
      <t>ケイザイ</t>
    </rPh>
    <phoneticPr fontId="1"/>
  </si>
  <si>
    <r>
      <rPr>
        <sz val="9"/>
        <color theme="1"/>
        <rFont val="BIZ UDPゴシック"/>
        <family val="3"/>
        <charset val="128"/>
      </rPr>
      <t>日本の憲法</t>
    </r>
    <rPh sb="0" eb="2">
      <t>ニホン</t>
    </rPh>
    <rPh sb="3" eb="5">
      <t>ケンポウ</t>
    </rPh>
    <phoneticPr fontId="1"/>
  </si>
  <si>
    <r>
      <rPr>
        <sz val="9"/>
        <color theme="1"/>
        <rFont val="BIZ UDPゴシック"/>
        <family val="3"/>
        <charset val="128"/>
      </rPr>
      <t>現代社会論</t>
    </r>
    <rPh sb="0" eb="2">
      <t>ゲンダイ</t>
    </rPh>
    <rPh sb="2" eb="4">
      <t>シャカイ</t>
    </rPh>
    <rPh sb="4" eb="5">
      <t>ロン</t>
    </rPh>
    <phoneticPr fontId="1"/>
  </si>
  <si>
    <r>
      <rPr>
        <sz val="9"/>
        <color theme="1"/>
        <rFont val="BIZ UDPゴシック"/>
        <family val="3"/>
        <charset val="128"/>
      </rPr>
      <t>現代民主主義論</t>
    </r>
    <rPh sb="0" eb="2">
      <t>ゲンダイ</t>
    </rPh>
    <rPh sb="2" eb="4">
      <t>ミンシュ</t>
    </rPh>
    <rPh sb="4" eb="6">
      <t>シュギ</t>
    </rPh>
    <rPh sb="6" eb="7">
      <t>ロン</t>
    </rPh>
    <phoneticPr fontId="1"/>
  </si>
  <si>
    <r>
      <rPr>
        <sz val="9"/>
        <color theme="1"/>
        <rFont val="BIZ UDPゴシック"/>
        <family val="3"/>
        <charset val="128"/>
      </rPr>
      <t>運動の科学</t>
    </r>
    <rPh sb="0" eb="2">
      <t>ウンドウ</t>
    </rPh>
    <rPh sb="3" eb="5">
      <t>カガク</t>
    </rPh>
    <phoneticPr fontId="1"/>
  </si>
  <si>
    <r>
      <rPr>
        <sz val="9"/>
        <rFont val="BIZ UDPゴシック"/>
        <family val="3"/>
        <charset val="128"/>
      </rPr>
      <t>現代心理学</t>
    </r>
    <rPh sb="0" eb="2">
      <t>ゲンダイ</t>
    </rPh>
    <rPh sb="2" eb="5">
      <t>シンリガク</t>
    </rPh>
    <phoneticPr fontId="1"/>
  </si>
  <si>
    <r>
      <rPr>
        <sz val="9"/>
        <color theme="1"/>
        <rFont val="BIZ UDPゴシック"/>
        <family val="3"/>
        <charset val="128"/>
      </rPr>
      <t>経済事情</t>
    </r>
    <rPh sb="0" eb="2">
      <t>ケイザイ</t>
    </rPh>
    <rPh sb="2" eb="4">
      <t>ジジョウ</t>
    </rPh>
    <phoneticPr fontId="1"/>
  </si>
  <si>
    <r>
      <rPr>
        <sz val="9"/>
        <color theme="1"/>
        <rFont val="BIZ UDPゴシック"/>
        <family val="3"/>
        <charset val="128"/>
      </rPr>
      <t>医の科学</t>
    </r>
    <rPh sb="0" eb="1">
      <t>イ</t>
    </rPh>
    <rPh sb="2" eb="4">
      <t>カガク</t>
    </rPh>
    <phoneticPr fontId="1"/>
  </si>
  <si>
    <r>
      <rPr>
        <sz val="9"/>
        <rFont val="BIZ UDPゴシック"/>
        <family val="3"/>
        <charset val="128"/>
      </rPr>
      <t>青少年と文化</t>
    </r>
    <rPh sb="0" eb="3">
      <t>セイショウネン</t>
    </rPh>
    <rPh sb="4" eb="6">
      <t>ブンカ</t>
    </rPh>
    <phoneticPr fontId="1"/>
  </si>
  <si>
    <r>
      <rPr>
        <sz val="9"/>
        <color theme="1"/>
        <rFont val="BIZ UDPゴシック"/>
        <family val="3"/>
        <charset val="128"/>
      </rPr>
      <t>中国の文化</t>
    </r>
    <rPh sb="0" eb="2">
      <t>チュウゴク</t>
    </rPh>
    <rPh sb="3" eb="5">
      <t>ブンカ</t>
    </rPh>
    <phoneticPr fontId="1"/>
  </si>
  <si>
    <r>
      <rPr>
        <sz val="9"/>
        <color theme="1"/>
        <rFont val="BIZ UDPゴシック"/>
        <family val="3"/>
        <charset val="128"/>
      </rPr>
      <t>環境経済論</t>
    </r>
    <rPh sb="0" eb="2">
      <t>カンキョウ</t>
    </rPh>
    <rPh sb="2" eb="5">
      <t>ケイザイロン</t>
    </rPh>
    <phoneticPr fontId="1"/>
  </si>
  <si>
    <r>
      <rPr>
        <sz val="9"/>
        <color theme="1"/>
        <rFont val="BIZ UDPゴシック"/>
        <family val="3"/>
        <charset val="128"/>
      </rPr>
      <t>基本的人権論</t>
    </r>
    <rPh sb="0" eb="3">
      <t>キホンテキ</t>
    </rPh>
    <rPh sb="3" eb="5">
      <t>ジンケン</t>
    </rPh>
    <rPh sb="5" eb="6">
      <t>ロン</t>
    </rPh>
    <phoneticPr fontId="1"/>
  </si>
  <si>
    <r>
      <rPr>
        <sz val="9"/>
        <rFont val="BIZ UDPゴシック"/>
        <family val="3"/>
        <charset val="128"/>
      </rPr>
      <t>地方自治論</t>
    </r>
    <rPh sb="0" eb="2">
      <t>チホウ</t>
    </rPh>
    <rPh sb="2" eb="4">
      <t>ジチ</t>
    </rPh>
    <rPh sb="4" eb="5">
      <t>ロン</t>
    </rPh>
    <phoneticPr fontId="1"/>
  </si>
  <si>
    <r>
      <rPr>
        <sz val="9"/>
        <rFont val="BIZ UDPゴシック"/>
        <family val="3"/>
        <charset val="128"/>
      </rPr>
      <t>感性の科学</t>
    </r>
    <rPh sb="0" eb="2">
      <t>カンセイ</t>
    </rPh>
    <rPh sb="3" eb="5">
      <t>カガク</t>
    </rPh>
    <phoneticPr fontId="1"/>
  </si>
  <si>
    <r>
      <rPr>
        <sz val="9"/>
        <color theme="1"/>
        <rFont val="BIZ UDPゴシック"/>
        <family val="3"/>
        <charset val="128"/>
      </rPr>
      <t>国際文化論</t>
    </r>
    <rPh sb="0" eb="2">
      <t>コクサイ</t>
    </rPh>
    <rPh sb="2" eb="5">
      <t>ブンカロン</t>
    </rPh>
    <phoneticPr fontId="1"/>
  </si>
  <si>
    <r>
      <rPr>
        <sz val="9"/>
        <color theme="1"/>
        <rFont val="BIZ UDPゴシック"/>
        <family val="3"/>
        <charset val="128"/>
      </rPr>
      <t>キャリアデザイン</t>
    </r>
    <phoneticPr fontId="1"/>
  </si>
  <si>
    <r>
      <rPr>
        <sz val="9"/>
        <color theme="1"/>
        <rFont val="BIZ UDPゴシック"/>
        <family val="3"/>
        <charset val="128"/>
      </rPr>
      <t>臨海実習</t>
    </r>
    <rPh sb="0" eb="2">
      <t>リンカイ</t>
    </rPh>
    <rPh sb="2" eb="4">
      <t>ジッシュウ</t>
    </rPh>
    <phoneticPr fontId="1"/>
  </si>
  <si>
    <r>
      <rPr>
        <sz val="9"/>
        <color theme="1"/>
        <rFont val="BIZ UDPゴシック"/>
        <family val="3"/>
        <charset val="128"/>
      </rPr>
      <t>海外留学</t>
    </r>
    <rPh sb="0" eb="2">
      <t>カイガイ</t>
    </rPh>
    <rPh sb="2" eb="4">
      <t>リュウガク</t>
    </rPh>
    <phoneticPr fontId="1"/>
  </si>
  <si>
    <r>
      <rPr>
        <sz val="9"/>
        <color theme="1"/>
        <rFont val="BIZ UDPゴシック"/>
        <family val="3"/>
        <charset val="128"/>
      </rPr>
      <t>海外研修</t>
    </r>
    <rPh sb="0" eb="2">
      <t>カイガイ</t>
    </rPh>
    <rPh sb="2" eb="4">
      <t>ケンシュウ</t>
    </rPh>
    <phoneticPr fontId="1"/>
  </si>
  <si>
    <r>
      <rPr>
        <sz val="9"/>
        <color theme="1"/>
        <rFont val="BIZ UDPゴシック"/>
        <family val="3"/>
        <charset val="128"/>
      </rPr>
      <t>国際活動</t>
    </r>
    <rPh sb="0" eb="2">
      <t>コクサイ</t>
    </rPh>
    <rPh sb="2" eb="4">
      <t>カツドウ</t>
    </rPh>
    <phoneticPr fontId="1"/>
  </si>
  <si>
    <r>
      <rPr>
        <sz val="9"/>
        <color theme="1"/>
        <rFont val="BIZ UDPゴシック"/>
        <family val="3"/>
        <charset val="128"/>
      </rPr>
      <t>国際理解</t>
    </r>
    <rPh sb="0" eb="2">
      <t>コクサイ</t>
    </rPh>
    <rPh sb="2" eb="4">
      <t>リカイ</t>
    </rPh>
    <phoneticPr fontId="1"/>
  </si>
  <si>
    <r>
      <rPr>
        <sz val="9"/>
        <color theme="1"/>
        <rFont val="BIZ UDPゴシック"/>
        <family val="3"/>
        <charset val="128"/>
      </rPr>
      <t>社会体験実習</t>
    </r>
    <rPh sb="0" eb="2">
      <t>シャカイ</t>
    </rPh>
    <rPh sb="2" eb="4">
      <t>タイケン</t>
    </rPh>
    <rPh sb="4" eb="6">
      <t>ジッシュウ</t>
    </rPh>
    <phoneticPr fontId="1"/>
  </si>
  <si>
    <r>
      <rPr>
        <sz val="9"/>
        <color theme="1"/>
        <rFont val="BIZ UDPゴシック"/>
        <family val="3"/>
        <charset val="128"/>
      </rPr>
      <t>異文化交流</t>
    </r>
    <r>
      <rPr>
        <sz val="9"/>
        <color theme="1"/>
        <rFont val="Arial"/>
        <family val="2"/>
      </rPr>
      <t>A</t>
    </r>
    <rPh sb="0" eb="3">
      <t>イブンカ</t>
    </rPh>
    <rPh sb="3" eb="5">
      <t>コウリュウ</t>
    </rPh>
    <phoneticPr fontId="1"/>
  </si>
  <si>
    <r>
      <rPr>
        <sz val="9"/>
        <color theme="1"/>
        <rFont val="BIZ UDPゴシック"/>
        <family val="3"/>
        <charset val="128"/>
      </rPr>
      <t>異文化交流</t>
    </r>
    <r>
      <rPr>
        <sz val="9"/>
        <color theme="1"/>
        <rFont val="Arial"/>
        <family val="2"/>
      </rPr>
      <t>B</t>
    </r>
    <rPh sb="0" eb="3">
      <t>イブンカ</t>
    </rPh>
    <rPh sb="3" eb="5">
      <t>コウリュウ</t>
    </rPh>
    <phoneticPr fontId="1"/>
  </si>
  <si>
    <r>
      <rPr>
        <sz val="9"/>
        <color theme="1"/>
        <rFont val="BIZ UDPゴシック"/>
        <family val="3"/>
        <charset val="128"/>
      </rPr>
      <t>スポーツ実習</t>
    </r>
    <r>
      <rPr>
        <sz val="9"/>
        <color theme="1"/>
        <rFont val="Arial"/>
        <family val="2"/>
      </rPr>
      <t>a</t>
    </r>
    <rPh sb="4" eb="6">
      <t>ジッシュウ</t>
    </rPh>
    <phoneticPr fontId="1"/>
  </si>
  <si>
    <r>
      <rPr>
        <sz val="9"/>
        <color theme="1"/>
        <rFont val="BIZ UDPゴシック"/>
        <family val="3"/>
        <charset val="128"/>
      </rPr>
      <t>スポーツ実習</t>
    </r>
    <r>
      <rPr>
        <sz val="9"/>
        <color theme="1"/>
        <rFont val="Arial"/>
        <family val="2"/>
      </rPr>
      <t>b</t>
    </r>
    <rPh sb="4" eb="6">
      <t>ジッシュウ</t>
    </rPh>
    <phoneticPr fontId="1"/>
  </si>
  <si>
    <r>
      <rPr>
        <sz val="9"/>
        <color theme="1"/>
        <rFont val="BIZ UDPゴシック"/>
        <family val="3"/>
        <charset val="128"/>
      </rPr>
      <t>スポーツ実習</t>
    </r>
    <r>
      <rPr>
        <sz val="9"/>
        <color theme="1"/>
        <rFont val="Arial"/>
        <family val="2"/>
      </rPr>
      <t>c</t>
    </r>
    <rPh sb="4" eb="6">
      <t>ジッシュウ</t>
    </rPh>
    <phoneticPr fontId="1"/>
  </si>
  <si>
    <r>
      <rPr>
        <sz val="9"/>
        <color theme="1"/>
        <rFont val="BIZ UDPゴシック"/>
        <family val="3"/>
        <charset val="128"/>
      </rPr>
      <t>スポーツ実習</t>
    </r>
    <r>
      <rPr>
        <sz val="9"/>
        <color theme="1"/>
        <rFont val="Arial"/>
        <family val="2"/>
      </rPr>
      <t>d</t>
    </r>
    <rPh sb="4" eb="6">
      <t>ジッシュウ</t>
    </rPh>
    <phoneticPr fontId="1"/>
  </si>
  <si>
    <r>
      <rPr>
        <sz val="9"/>
        <rFont val="BIZ UDPゴシック"/>
        <family val="3"/>
        <charset val="128"/>
      </rPr>
      <t>集中講義　履修単位数</t>
    </r>
    <rPh sb="0" eb="2">
      <t>シュウチュウ</t>
    </rPh>
    <rPh sb="2" eb="4">
      <t>コウギ</t>
    </rPh>
    <rPh sb="5" eb="7">
      <t>リシュウ</t>
    </rPh>
    <rPh sb="7" eb="10">
      <t>タンイスウ</t>
    </rPh>
    <phoneticPr fontId="1"/>
  </si>
  <si>
    <r>
      <rPr>
        <sz val="8"/>
        <rFont val="BIZ UDPゴシック"/>
        <family val="3"/>
        <charset val="128"/>
      </rPr>
      <t>同時履修不可</t>
    </r>
    <rPh sb="0" eb="2">
      <t>ドウジ</t>
    </rPh>
    <rPh sb="2" eb="4">
      <t>リシュウ</t>
    </rPh>
    <rPh sb="4" eb="6">
      <t>フカ</t>
    </rPh>
    <phoneticPr fontId="1"/>
  </si>
  <si>
    <r>
      <t>Max 2</t>
    </r>
    <r>
      <rPr>
        <sz val="9"/>
        <rFont val="BIZ UDPゴシック"/>
        <family val="3"/>
        <charset val="128"/>
      </rPr>
      <t>単位</t>
    </r>
    <rPh sb="5" eb="7">
      <t>タンイ</t>
    </rPh>
    <phoneticPr fontId="1"/>
  </si>
  <si>
    <r>
      <t>Max 1</t>
    </r>
    <r>
      <rPr>
        <sz val="9"/>
        <rFont val="BIZ UDPゴシック"/>
        <family val="3"/>
        <charset val="128"/>
      </rPr>
      <t xml:space="preserve">科目
</t>
    </r>
    <r>
      <rPr>
        <sz val="9"/>
        <rFont val="Arial"/>
        <family val="2"/>
      </rPr>
      <t>1</t>
    </r>
    <r>
      <rPr>
        <sz val="9"/>
        <rFont val="BIZ UDPゴシック"/>
        <family val="3"/>
        <charset val="128"/>
      </rPr>
      <t>単位必修</t>
    </r>
    <rPh sb="5" eb="7">
      <t>カモク</t>
    </rPh>
    <rPh sb="9" eb="11">
      <t>タンイ</t>
    </rPh>
    <rPh sb="11" eb="13">
      <t>ヒッシュウ</t>
    </rPh>
    <phoneticPr fontId="1"/>
  </si>
  <si>
    <r>
      <rPr>
        <sz val="9"/>
        <color rgb="FFC00000"/>
        <rFont val="BIZ UDPゴシック"/>
        <family val="3"/>
        <charset val="128"/>
      </rPr>
      <t>卒業要件外</t>
    </r>
    <rPh sb="0" eb="2">
      <t>ソツギョウ</t>
    </rPh>
    <rPh sb="2" eb="4">
      <t>ヨウケン</t>
    </rPh>
    <rPh sb="4" eb="5">
      <t>ソト</t>
    </rPh>
    <phoneticPr fontId="1"/>
  </si>
  <si>
    <r>
      <t>Max 1</t>
    </r>
    <r>
      <rPr>
        <sz val="9"/>
        <rFont val="BIZ UDPゴシック"/>
        <family val="3"/>
        <charset val="128"/>
      </rPr>
      <t>科目</t>
    </r>
    <rPh sb="5" eb="7">
      <t>カモク</t>
    </rPh>
    <phoneticPr fontId="1"/>
  </si>
  <si>
    <r>
      <rPr>
        <b/>
        <sz val="11"/>
        <rFont val="BIZ UDPゴシック"/>
        <family val="3"/>
        <charset val="128"/>
      </rPr>
      <t>総計</t>
    </r>
    <rPh sb="0" eb="2">
      <t>ソウケイ</t>
    </rPh>
    <phoneticPr fontId="1"/>
  </si>
  <si>
    <r>
      <rPr>
        <b/>
        <sz val="11"/>
        <color rgb="FFFFFF00"/>
        <rFont val="BIZ UDPゴシック"/>
        <family val="3"/>
        <charset val="128"/>
      </rPr>
      <t>専門教育課程</t>
    </r>
    <rPh sb="0" eb="2">
      <t>センモン</t>
    </rPh>
    <rPh sb="2" eb="4">
      <t>キョウイク</t>
    </rPh>
    <rPh sb="4" eb="6">
      <t>カテイ</t>
    </rPh>
    <phoneticPr fontId="1"/>
  </si>
  <si>
    <r>
      <rPr>
        <b/>
        <sz val="9"/>
        <rFont val="BIZ UDPゴシック"/>
        <family val="3"/>
        <charset val="128"/>
      </rPr>
      <t>学部学科共通科目</t>
    </r>
    <rPh sb="0" eb="2">
      <t>ガクブ</t>
    </rPh>
    <rPh sb="2" eb="4">
      <t>ガッカ</t>
    </rPh>
    <rPh sb="4" eb="6">
      <t>キョウツウ</t>
    </rPh>
    <rPh sb="6" eb="8">
      <t>カモク</t>
    </rPh>
    <phoneticPr fontId="1"/>
  </si>
  <si>
    <r>
      <rPr>
        <sz val="9"/>
        <rFont val="BIZ UDPゴシック"/>
        <family val="3"/>
        <charset val="128"/>
      </rPr>
      <t>理工学部共通科目</t>
    </r>
    <rPh sb="0" eb="2">
      <t>リコウ</t>
    </rPh>
    <rPh sb="2" eb="4">
      <t>ガクブ</t>
    </rPh>
    <rPh sb="4" eb="6">
      <t>キョウツウ</t>
    </rPh>
    <rPh sb="6" eb="8">
      <t>カモク</t>
    </rPh>
    <phoneticPr fontId="1"/>
  </si>
  <si>
    <r>
      <rPr>
        <b/>
        <sz val="9"/>
        <rFont val="BIZ UDPゴシック"/>
        <family val="3"/>
        <charset val="128"/>
      </rPr>
      <t>コース科目</t>
    </r>
    <rPh sb="3" eb="5">
      <t>カモク</t>
    </rPh>
    <phoneticPr fontId="1"/>
  </si>
  <si>
    <r>
      <rPr>
        <sz val="9"/>
        <rFont val="BIZ UDPゴシック"/>
        <family val="3"/>
        <charset val="128"/>
      </rPr>
      <t>必修科目</t>
    </r>
    <rPh sb="0" eb="2">
      <t>ヒッシュウ</t>
    </rPh>
    <rPh sb="2" eb="4">
      <t>カモク</t>
    </rPh>
    <phoneticPr fontId="1"/>
  </si>
  <si>
    <r>
      <rPr>
        <sz val="9"/>
        <rFont val="BIZ UDPゴシック"/>
        <family val="3"/>
        <charset val="128"/>
      </rPr>
      <t>選択科目</t>
    </r>
    <rPh sb="0" eb="2">
      <t>センタク</t>
    </rPh>
    <rPh sb="2" eb="4">
      <t>カモク</t>
    </rPh>
    <phoneticPr fontId="1"/>
  </si>
  <si>
    <r>
      <rPr>
        <b/>
        <sz val="11"/>
        <color rgb="FFFFFF00"/>
        <rFont val="BIZ UDPゴシック"/>
        <family val="3"/>
        <charset val="128"/>
      </rPr>
      <t>一般教養教育科目</t>
    </r>
    <rPh sb="0" eb="2">
      <t>イッパン</t>
    </rPh>
    <rPh sb="2" eb="4">
      <t>キョウヨウ</t>
    </rPh>
    <rPh sb="4" eb="6">
      <t>キョウイク</t>
    </rPh>
    <rPh sb="6" eb="8">
      <t>カモク</t>
    </rPh>
    <phoneticPr fontId="1"/>
  </si>
  <si>
    <r>
      <rPr>
        <b/>
        <sz val="9"/>
        <rFont val="BIZ UDPゴシック"/>
        <family val="3"/>
        <charset val="128"/>
      </rPr>
      <t>外国語科目</t>
    </r>
    <rPh sb="0" eb="3">
      <t>ガイコクゴ</t>
    </rPh>
    <rPh sb="3" eb="5">
      <t>カモク</t>
    </rPh>
    <phoneticPr fontId="1"/>
  </si>
  <si>
    <r>
      <rPr>
        <b/>
        <sz val="9"/>
        <rFont val="BIZ UDPゴシック"/>
        <family val="3"/>
        <charset val="128"/>
      </rPr>
      <t>地域連携科目</t>
    </r>
    <rPh sb="0" eb="2">
      <t>チイキ</t>
    </rPh>
    <rPh sb="2" eb="4">
      <t>レンケイ</t>
    </rPh>
    <rPh sb="4" eb="6">
      <t>カモク</t>
    </rPh>
    <phoneticPr fontId="1"/>
  </si>
  <si>
    <r>
      <rPr>
        <b/>
        <sz val="9"/>
        <rFont val="BIZ UDPゴシック"/>
        <family val="3"/>
        <charset val="128"/>
      </rPr>
      <t>人と社会に関する科目</t>
    </r>
    <rPh sb="0" eb="1">
      <t>ヒト</t>
    </rPh>
    <rPh sb="2" eb="4">
      <t>シャカイ</t>
    </rPh>
    <rPh sb="5" eb="6">
      <t>カン</t>
    </rPh>
    <rPh sb="8" eb="10">
      <t>カモク</t>
    </rPh>
    <phoneticPr fontId="1"/>
  </si>
  <si>
    <r>
      <rPr>
        <sz val="9"/>
        <rFont val="BIZ UDPゴシック"/>
        <family val="3"/>
        <charset val="128"/>
      </rPr>
      <t>その他</t>
    </r>
    <rPh sb="2" eb="3">
      <t>タ</t>
    </rPh>
    <phoneticPr fontId="1"/>
  </si>
  <si>
    <r>
      <rPr>
        <sz val="9"/>
        <rFont val="BIZ UDPゴシック"/>
        <family val="3"/>
        <charset val="128"/>
      </rPr>
      <t>英語</t>
    </r>
    <r>
      <rPr>
        <sz val="9"/>
        <rFont val="Arial"/>
        <family val="2"/>
      </rPr>
      <t>1</t>
    </r>
    <rPh sb="0" eb="2">
      <t>エイゴ</t>
    </rPh>
    <phoneticPr fontId="1"/>
  </si>
  <si>
    <r>
      <rPr>
        <sz val="9"/>
        <rFont val="BIZ UDPゴシック"/>
        <family val="3"/>
        <charset val="128"/>
      </rPr>
      <t>英語</t>
    </r>
    <r>
      <rPr>
        <sz val="9"/>
        <rFont val="Arial"/>
        <family val="2"/>
      </rPr>
      <t>2</t>
    </r>
    <rPh sb="0" eb="2">
      <t>エイゴ</t>
    </rPh>
    <phoneticPr fontId="1"/>
  </si>
  <si>
    <r>
      <rPr>
        <sz val="9"/>
        <rFont val="BIZ UDPゴシック"/>
        <family val="3"/>
        <charset val="128"/>
      </rPr>
      <t>第</t>
    </r>
    <r>
      <rPr>
        <sz val="9"/>
        <rFont val="Arial"/>
        <family val="2"/>
      </rPr>
      <t>2</t>
    </r>
    <r>
      <rPr>
        <sz val="9"/>
        <rFont val="BIZ UDPゴシック"/>
        <family val="3"/>
        <charset val="128"/>
      </rPr>
      <t>外国語</t>
    </r>
    <rPh sb="0" eb="1">
      <t>ダイ</t>
    </rPh>
    <rPh sb="2" eb="5">
      <t>ガイコクゴ</t>
    </rPh>
    <phoneticPr fontId="1"/>
  </si>
  <si>
    <r>
      <t>1</t>
    </r>
    <r>
      <rPr>
        <sz val="9"/>
        <rFont val="BIZ UDPゴシック"/>
        <family val="3"/>
        <charset val="128"/>
      </rPr>
      <t>年</t>
    </r>
    <rPh sb="1" eb="2">
      <t>ネン</t>
    </rPh>
    <phoneticPr fontId="1"/>
  </si>
  <si>
    <r>
      <t>2</t>
    </r>
    <r>
      <rPr>
        <sz val="9"/>
        <rFont val="BIZ UDPゴシック"/>
        <family val="3"/>
        <charset val="128"/>
      </rPr>
      <t>年</t>
    </r>
    <rPh sb="1" eb="2">
      <t>ネン</t>
    </rPh>
    <phoneticPr fontId="1"/>
  </si>
  <si>
    <r>
      <t>3</t>
    </r>
    <r>
      <rPr>
        <sz val="9"/>
        <rFont val="BIZ UDPゴシック"/>
        <family val="3"/>
        <charset val="128"/>
      </rPr>
      <t>年</t>
    </r>
    <rPh sb="1" eb="2">
      <t>ネン</t>
    </rPh>
    <phoneticPr fontId="1"/>
  </si>
  <si>
    <r>
      <t>4</t>
    </r>
    <r>
      <rPr>
        <sz val="9"/>
        <rFont val="BIZ UDPゴシック"/>
        <family val="3"/>
        <charset val="128"/>
      </rPr>
      <t>年</t>
    </r>
    <rPh sb="1" eb="2">
      <t>ネン</t>
    </rPh>
    <phoneticPr fontId="1"/>
  </si>
  <si>
    <t>2025年度入学生</t>
    <rPh sb="4" eb="5">
      <t>ネン</t>
    </rPh>
    <rPh sb="8" eb="9">
      <t>セイ</t>
    </rPh>
    <phoneticPr fontId="1"/>
  </si>
  <si>
    <t>2Q</t>
    <phoneticPr fontId="1"/>
  </si>
  <si>
    <t>一般教養
教育科目
卒業判定</t>
    <rPh sb="0" eb="4">
      <t>イッパンキョウヨウ</t>
    </rPh>
    <rPh sb="5" eb="9">
      <t>キョウイクカモク</t>
    </rPh>
    <rPh sb="10" eb="14">
      <t>ソツギョウハンテイ</t>
    </rPh>
    <phoneticPr fontId="1"/>
  </si>
  <si>
    <t>一般教養
教育科目
卒研着手判定</t>
    <rPh sb="0" eb="4">
      <t>イッパンキョウヨウ</t>
    </rPh>
    <rPh sb="5" eb="7">
      <t>キョウイク</t>
    </rPh>
    <rPh sb="7" eb="9">
      <t>カモク</t>
    </rPh>
    <rPh sb="10" eb="12">
      <t>ソツケン</t>
    </rPh>
    <rPh sb="12" eb="14">
      <t>チャクシュ</t>
    </rPh>
    <rPh sb="14" eb="16">
      <t>ハンテイ</t>
    </rPh>
    <phoneticPr fontId="1"/>
  </si>
  <si>
    <t>英語コミュニケーション</t>
    <rPh sb="0" eb="2">
      <t>エイゴ</t>
    </rPh>
    <phoneticPr fontId="1"/>
  </si>
  <si>
    <t>フレッシュマン英語演習</t>
    <rPh sb="7" eb="9">
      <t>エイゴ</t>
    </rPh>
    <rPh sb="9" eb="11">
      <t>エンシュウ</t>
    </rPh>
    <phoneticPr fontId="1"/>
  </si>
  <si>
    <r>
      <rPr>
        <sz val="9"/>
        <rFont val="BIZ UDPゴシック"/>
        <family val="3"/>
        <charset val="128"/>
      </rPr>
      <t>英語リーディング演習</t>
    </r>
    <r>
      <rPr>
        <sz val="9"/>
        <rFont val="Arial"/>
        <family val="2"/>
      </rPr>
      <t>B</t>
    </r>
    <rPh sb="0" eb="2">
      <t>エイゴ</t>
    </rPh>
    <rPh sb="8" eb="10">
      <t>エンシュウ</t>
    </rPh>
    <phoneticPr fontId="1"/>
  </si>
  <si>
    <t>メンタルヘルス論</t>
    <rPh sb="7" eb="8">
      <t>ロン</t>
    </rPh>
    <phoneticPr fontId="1"/>
  </si>
  <si>
    <t>国際感覚醸成セミナー</t>
    <rPh sb="0" eb="2">
      <t>コクサイ</t>
    </rPh>
    <rPh sb="2" eb="4">
      <t>カンカク</t>
    </rPh>
    <rPh sb="4" eb="6">
      <t>ジョウセイ</t>
    </rPh>
    <phoneticPr fontId="1"/>
  </si>
  <si>
    <t>ドイツの文化</t>
    <rPh sb="4" eb="6">
      <t>ブンカ</t>
    </rPh>
    <phoneticPr fontId="1"/>
  </si>
  <si>
    <t>地域インターンシップ</t>
    <rPh sb="0" eb="2">
      <t>チイキ</t>
    </rPh>
    <phoneticPr fontId="1"/>
  </si>
  <si>
    <t>短期インターンシップ</t>
    <rPh sb="0" eb="2">
      <t>タンキ</t>
    </rPh>
    <phoneticPr fontId="1"/>
  </si>
  <si>
    <t>長期インターンシップ</t>
    <rPh sb="0" eb="2">
      <t>チョウキ</t>
    </rPh>
    <phoneticPr fontId="1"/>
  </si>
  <si>
    <t>次世代情報システム概論</t>
    <rPh sb="0" eb="3">
      <t>ジセダイ</t>
    </rPh>
    <rPh sb="3" eb="5">
      <t>ジョウホウ</t>
    </rPh>
    <rPh sb="9" eb="11">
      <t>ガイロン</t>
    </rPh>
    <phoneticPr fontId="1"/>
  </si>
  <si>
    <t>情報セキュリティ入門</t>
    <rPh sb="0" eb="2">
      <t>ジョウホウ</t>
    </rPh>
    <rPh sb="8" eb="10">
      <t>ニュウモン</t>
    </rPh>
    <phoneticPr fontId="1"/>
  </si>
  <si>
    <t>プログラミング入門</t>
    <rPh sb="7" eb="9">
      <t>ニュウモン</t>
    </rPh>
    <phoneticPr fontId="1"/>
  </si>
  <si>
    <t>データサイエンス入門</t>
    <rPh sb="8" eb="10">
      <t>ニュウモン</t>
    </rPh>
    <phoneticPr fontId="1"/>
  </si>
  <si>
    <t>統計的データ分析</t>
    <rPh sb="0" eb="3">
      <t>トウケイテキ</t>
    </rPh>
    <rPh sb="6" eb="8">
      <t>ブンセキ</t>
    </rPh>
    <phoneticPr fontId="1"/>
  </si>
  <si>
    <t>コンピュータシステム概論</t>
    <rPh sb="10" eb="12">
      <t>ガイロン</t>
    </rPh>
    <phoneticPr fontId="1"/>
  </si>
  <si>
    <r>
      <t>CAP</t>
    </r>
    <r>
      <rPr>
        <sz val="9"/>
        <rFont val="BIZ UDPゴシック"/>
        <family val="3"/>
        <charset val="128"/>
      </rPr>
      <t>確認用履修単位数</t>
    </r>
    <rPh sb="3" eb="5">
      <t>カクニン</t>
    </rPh>
    <rPh sb="5" eb="6">
      <t>ヨウ</t>
    </rPh>
    <rPh sb="6" eb="8">
      <t>リシュウ</t>
    </rPh>
    <rPh sb="8" eb="11">
      <t>タンイスウ</t>
    </rPh>
    <phoneticPr fontId="1"/>
  </si>
  <si>
    <r>
      <rPr>
        <b/>
        <sz val="9"/>
        <rFont val="BIZ UDPゴシック"/>
        <family val="3"/>
        <charset val="128"/>
      </rPr>
      <t>合計</t>
    </r>
    <r>
      <rPr>
        <b/>
        <sz val="9"/>
        <rFont val="Arial"/>
        <family val="2"/>
      </rPr>
      <t xml:space="preserve"> V</t>
    </r>
    <rPh sb="0" eb="2">
      <t>ゴウケイ</t>
    </rPh>
    <phoneticPr fontId="1"/>
  </si>
  <si>
    <r>
      <rPr>
        <sz val="9"/>
        <rFont val="BIZ UDPゴシック"/>
        <family val="3"/>
        <charset val="128"/>
      </rPr>
      <t>空欄なら</t>
    </r>
    <r>
      <rPr>
        <sz val="9"/>
        <rFont val="Arial"/>
        <family val="2"/>
      </rPr>
      <t>OK</t>
    </r>
    <r>
      <rPr>
        <sz val="9"/>
        <rFont val="BIZ UDPゴシック"/>
        <family val="3"/>
        <charset val="128"/>
      </rPr>
      <t>→</t>
    </r>
    <rPh sb="0" eb="2">
      <t>クウラン</t>
    </rPh>
    <phoneticPr fontId="1"/>
  </si>
  <si>
    <t>各学年・期：水色は開講期</t>
    <rPh sb="0" eb="1">
      <t>カク</t>
    </rPh>
    <rPh sb="1" eb="3">
      <t>ガクネン</t>
    </rPh>
    <rPh sb="4" eb="5">
      <t>キ</t>
    </rPh>
    <rPh sb="6" eb="8">
      <t>ミズイロ</t>
    </rPh>
    <rPh sb="9" eb="11">
      <t>カイコウ</t>
    </rPh>
    <rPh sb="11" eb="12">
      <t>キ</t>
    </rPh>
    <phoneticPr fontId="1"/>
  </si>
  <si>
    <t>取得</t>
    <rPh sb="0" eb="2">
      <t>シュトク</t>
    </rPh>
    <phoneticPr fontId="1"/>
  </si>
  <si>
    <t>基準</t>
    <rPh sb="0" eb="2">
      <t>キジュン</t>
    </rPh>
    <phoneticPr fontId="1"/>
  </si>
  <si>
    <r>
      <rPr>
        <sz val="9"/>
        <rFont val="BIZ UDPゴシック"/>
        <family val="3"/>
        <charset val="128"/>
      </rPr>
      <t>英語リーディング演習</t>
    </r>
    <r>
      <rPr>
        <sz val="9"/>
        <rFont val="Arial"/>
        <family val="2"/>
      </rPr>
      <t>A</t>
    </r>
    <rPh sb="0" eb="2">
      <t>エイゴ</t>
    </rPh>
    <rPh sb="8" eb="10">
      <t>エンシュウ</t>
    </rPh>
    <phoneticPr fontId="1"/>
  </si>
  <si>
    <r>
      <rPr>
        <sz val="9"/>
        <rFont val="BIZ UDPゴシック"/>
        <family val="3"/>
        <charset val="128"/>
      </rPr>
      <t>線形代数</t>
    </r>
    <r>
      <rPr>
        <sz val="9"/>
        <rFont val="Arial"/>
        <family val="2"/>
      </rPr>
      <t>A</t>
    </r>
    <rPh sb="0" eb="2">
      <t>センケイ</t>
    </rPh>
    <rPh sb="2" eb="4">
      <t>ダイスウ</t>
    </rPh>
    <phoneticPr fontId="1"/>
  </si>
  <si>
    <r>
      <rPr>
        <sz val="9"/>
        <rFont val="BIZ UDPゴシック"/>
        <family val="3"/>
        <charset val="128"/>
      </rPr>
      <t>線形代数</t>
    </r>
    <r>
      <rPr>
        <sz val="9"/>
        <rFont val="Arial"/>
        <family val="2"/>
      </rPr>
      <t>B</t>
    </r>
    <rPh sb="0" eb="2">
      <t>センケイ</t>
    </rPh>
    <rPh sb="2" eb="4">
      <t>ダイスウ</t>
    </rPh>
    <phoneticPr fontId="1"/>
  </si>
  <si>
    <r>
      <rPr>
        <sz val="9"/>
        <rFont val="BIZ UDPゴシック"/>
        <family val="3"/>
        <charset val="128"/>
      </rPr>
      <t>微分積分</t>
    </r>
    <r>
      <rPr>
        <sz val="9"/>
        <rFont val="Arial"/>
        <family val="2"/>
      </rPr>
      <t>A</t>
    </r>
    <rPh sb="0" eb="2">
      <t>ビブン</t>
    </rPh>
    <rPh sb="2" eb="4">
      <t>セキブン</t>
    </rPh>
    <phoneticPr fontId="1"/>
  </si>
  <si>
    <r>
      <rPr>
        <sz val="9"/>
        <rFont val="BIZ UDPゴシック"/>
        <family val="3"/>
        <charset val="128"/>
      </rPr>
      <t>微分積分</t>
    </r>
    <r>
      <rPr>
        <sz val="9"/>
        <rFont val="Arial"/>
        <family val="2"/>
      </rPr>
      <t>B</t>
    </r>
    <rPh sb="0" eb="2">
      <t>ビブン</t>
    </rPh>
    <rPh sb="2" eb="4">
      <t>セキブン</t>
    </rPh>
    <phoneticPr fontId="1"/>
  </si>
  <si>
    <r>
      <rPr>
        <sz val="9"/>
        <rFont val="BIZ UDPゴシック"/>
        <family val="3"/>
        <charset val="128"/>
      </rPr>
      <t>物理学</t>
    </r>
    <r>
      <rPr>
        <sz val="9"/>
        <rFont val="Arial"/>
        <family val="2"/>
      </rPr>
      <t>A</t>
    </r>
    <rPh sb="0" eb="3">
      <t>ブツリガク</t>
    </rPh>
    <phoneticPr fontId="1"/>
  </si>
  <si>
    <r>
      <rPr>
        <sz val="9"/>
        <rFont val="BIZ UDPゴシック"/>
        <family val="3"/>
        <charset val="128"/>
      </rPr>
      <t>物理学</t>
    </r>
    <r>
      <rPr>
        <sz val="9"/>
        <rFont val="Arial"/>
        <family val="2"/>
      </rPr>
      <t>B</t>
    </r>
    <rPh sb="0" eb="3">
      <t>ブツリガク</t>
    </rPh>
    <phoneticPr fontId="1"/>
  </si>
  <si>
    <r>
      <rPr>
        <sz val="9"/>
        <rFont val="BIZ UDPゴシック"/>
        <family val="3"/>
        <charset val="128"/>
      </rPr>
      <t>物理学</t>
    </r>
    <r>
      <rPr>
        <sz val="9"/>
        <rFont val="Arial"/>
        <family val="2"/>
      </rPr>
      <t>C</t>
    </r>
    <rPh sb="0" eb="3">
      <t>ブツリガク</t>
    </rPh>
    <phoneticPr fontId="1"/>
  </si>
  <si>
    <t>この色調枠はスクリーニング判定科目</t>
    <rPh sb="2" eb="4">
      <t>シキチョウ</t>
    </rPh>
    <rPh sb="4" eb="5">
      <t>ワク</t>
    </rPh>
    <rPh sb="13" eb="15">
      <t>ハンテイ</t>
    </rPh>
    <rPh sb="15" eb="17">
      <t>カモク</t>
    </rPh>
    <phoneticPr fontId="1"/>
  </si>
  <si>
    <r>
      <rPr>
        <sz val="8"/>
        <color rgb="FFC00000"/>
        <rFont val="BIZ UDPゴシック"/>
        <family val="3"/>
        <charset val="128"/>
      </rPr>
      <t>赤字</t>
    </r>
    <r>
      <rPr>
        <sz val="8"/>
        <rFont val="BIZ UDPゴシック"/>
        <family val="3"/>
        <charset val="128"/>
      </rPr>
      <t>は入力値</t>
    </r>
    <rPh sb="0" eb="2">
      <t>アカジ</t>
    </rPh>
    <rPh sb="3" eb="6">
      <t>ニュウリョクチ</t>
    </rPh>
    <phoneticPr fontId="1"/>
  </si>
  <si>
    <r>
      <rPr>
        <i/>
        <sz val="8"/>
        <rFont val="BIZ UDPゴシック"/>
        <family val="3"/>
        <charset val="128"/>
      </rPr>
      <t>斜体数字は定数</t>
    </r>
    <rPh sb="0" eb="2">
      <t>シャタイ</t>
    </rPh>
    <rPh sb="2" eb="4">
      <t>スウジ</t>
    </rPh>
    <rPh sb="5" eb="7">
      <t>テイスウ</t>
    </rPh>
    <phoneticPr fontId="1"/>
  </si>
  <si>
    <r>
      <rPr>
        <sz val="8"/>
        <color rgb="FF0000FF"/>
        <rFont val="BIZ UDPゴシック"/>
        <family val="3"/>
        <charset val="128"/>
      </rPr>
      <t>青字</t>
    </r>
    <r>
      <rPr>
        <sz val="8"/>
        <rFont val="BIZ UDPゴシック"/>
        <family val="3"/>
        <charset val="128"/>
      </rPr>
      <t>は自動計算あるいはコピー</t>
    </r>
    <rPh sb="0" eb="2">
      <t>アオジ</t>
    </rPh>
    <rPh sb="3" eb="5">
      <t>ジドウ</t>
    </rPh>
    <rPh sb="5" eb="7">
      <t>ケイサン</t>
    </rPh>
    <phoneticPr fontId="1"/>
  </si>
  <si>
    <r>
      <rPr>
        <sz val="9"/>
        <rFont val="BIZ UDPゴシック"/>
        <family val="3"/>
        <charset val="128"/>
      </rPr>
      <t>＊</t>
    </r>
    <r>
      <rPr>
        <sz val="9"/>
        <rFont val="Arial"/>
        <family val="2"/>
      </rPr>
      <t xml:space="preserve"> </t>
    </r>
    <r>
      <rPr>
        <sz val="9"/>
        <rFont val="BIZ UDPゴシック"/>
        <family val="3"/>
        <charset val="128"/>
      </rPr>
      <t>半期前の</t>
    </r>
    <r>
      <rPr>
        <sz val="9"/>
        <rFont val="Arial"/>
        <family val="2"/>
      </rPr>
      <t>GPA</t>
    </r>
    <r>
      <rPr>
        <sz val="9"/>
        <rFont val="BIZ UDPゴシック"/>
        <family val="3"/>
        <charset val="128"/>
      </rPr>
      <t>が</t>
    </r>
    <r>
      <rPr>
        <sz val="9"/>
        <rFont val="Arial"/>
        <family val="2"/>
      </rPr>
      <t>3.0</t>
    </r>
    <r>
      <rPr>
        <sz val="9"/>
        <rFont val="BIZ UDPゴシック"/>
        <family val="3"/>
        <charset val="128"/>
      </rPr>
      <t>以上の場合は</t>
    </r>
    <r>
      <rPr>
        <b/>
        <i/>
        <sz val="9"/>
        <rFont val="Arial"/>
        <family val="2"/>
      </rPr>
      <t>30</t>
    </r>
    <r>
      <rPr>
        <b/>
        <sz val="9"/>
        <rFont val="BIZ UDPゴシック"/>
        <family val="3"/>
        <charset val="128"/>
      </rPr>
      <t>単位</t>
    </r>
    <r>
      <rPr>
        <sz val="9"/>
        <rFont val="BIZ UDPゴシック"/>
        <family val="3"/>
        <charset val="128"/>
      </rPr>
      <t>まで履修可能</t>
    </r>
    <rPh sb="2" eb="4">
      <t>ハンキ</t>
    </rPh>
    <rPh sb="4" eb="5">
      <t>マエ</t>
    </rPh>
    <rPh sb="13" eb="15">
      <t>イジョウ</t>
    </rPh>
    <rPh sb="16" eb="18">
      <t>バアイ</t>
    </rPh>
    <rPh sb="21" eb="23">
      <t>タンイ</t>
    </rPh>
    <rPh sb="25" eb="27">
      <t>リシュウ</t>
    </rPh>
    <rPh sb="27" eb="29">
      <t>カノウ</t>
    </rPh>
    <phoneticPr fontId="1"/>
  </si>
  <si>
    <r>
      <rPr>
        <sz val="8"/>
        <rFont val="BIZ UDPゴシック"/>
        <family val="3"/>
        <charset val="128"/>
      </rPr>
      <t>履修学期に</t>
    </r>
    <r>
      <rPr>
        <sz val="8"/>
        <rFont val="Arial"/>
        <family val="2"/>
      </rPr>
      <t xml:space="preserve"> </t>
    </r>
    <r>
      <rPr>
        <sz val="8"/>
        <rFont val="BIZ UDPゴシック"/>
        <family val="3"/>
        <charset val="128"/>
      </rPr>
      <t>半角</t>
    </r>
    <r>
      <rPr>
        <sz val="8"/>
        <rFont val="Arial"/>
        <family val="2"/>
      </rPr>
      <t>@</t>
    </r>
    <r>
      <rPr>
        <sz val="8"/>
        <rFont val="BIZ UDPゴシック"/>
        <family val="3"/>
        <charset val="128"/>
      </rPr>
      <t>を入力すると、左表に期毎の履修単位数が計算される(</t>
    </r>
    <r>
      <rPr>
        <sz val="8"/>
        <rFont val="Arial"/>
        <family val="3"/>
      </rPr>
      <t>V</t>
    </r>
    <r>
      <rPr>
        <sz val="8"/>
        <rFont val="BIZ UDPゴシック"/>
        <family val="3"/>
        <charset val="128"/>
      </rPr>
      <t>)。集中講義は</t>
    </r>
    <r>
      <rPr>
        <sz val="8"/>
        <rFont val="Arial"/>
        <family val="2"/>
      </rPr>
      <t>@</t>
    </r>
    <r>
      <rPr>
        <sz val="8"/>
        <rFont val="BIZ UDPゴシック"/>
        <family val="3"/>
        <charset val="128"/>
      </rPr>
      <t>でなく</t>
    </r>
    <r>
      <rPr>
        <sz val="8"/>
        <rFont val="Arial"/>
        <family val="2"/>
      </rPr>
      <t>'</t>
    </r>
    <r>
      <rPr>
        <sz val="8"/>
        <rFont val="BIZ UDPゴシック"/>
        <family val="3"/>
        <charset val="128"/>
      </rPr>
      <t>集</t>
    </r>
    <r>
      <rPr>
        <sz val="8"/>
        <rFont val="Arial"/>
        <family val="2"/>
      </rPr>
      <t>'</t>
    </r>
    <r>
      <rPr>
        <sz val="8"/>
        <rFont val="BIZ UDPゴシック"/>
        <family val="3"/>
        <charset val="128"/>
      </rPr>
      <t>を記入。
集中講義(</t>
    </r>
    <r>
      <rPr>
        <sz val="8"/>
        <rFont val="Arial"/>
        <family val="3"/>
      </rPr>
      <t>W</t>
    </r>
    <r>
      <rPr>
        <sz val="8"/>
        <rFont val="BIZ UDPゴシック"/>
        <family val="3"/>
        <charset val="128"/>
      </rPr>
      <t>)は</t>
    </r>
    <r>
      <rPr>
        <sz val="8"/>
        <rFont val="Arial"/>
        <family val="2"/>
      </rPr>
      <t>CAP</t>
    </r>
    <r>
      <rPr>
        <sz val="8"/>
        <rFont val="BIZ UDPゴシック"/>
        <family val="3"/>
        <charset val="128"/>
      </rPr>
      <t>カウント対象外。</t>
    </r>
    <rPh sb="0" eb="2">
      <t>リシュウ</t>
    </rPh>
    <rPh sb="2" eb="4">
      <t>ガッキ</t>
    </rPh>
    <rPh sb="10" eb="12">
      <t>ニュウリョク</t>
    </rPh>
    <rPh sb="16" eb="18">
      <t>サヒョウ</t>
    </rPh>
    <rPh sb="19" eb="21">
      <t>キゴト</t>
    </rPh>
    <rPh sb="22" eb="24">
      <t>リシュウ</t>
    </rPh>
    <rPh sb="24" eb="27">
      <t>タンイスウ</t>
    </rPh>
    <rPh sb="28" eb="30">
      <t>ケイサン</t>
    </rPh>
    <rPh sb="37" eb="39">
      <t>シュウチュウ</t>
    </rPh>
    <rPh sb="39" eb="41">
      <t>コウギ</t>
    </rPh>
    <rPh sb="47" eb="48">
      <t>シュウ</t>
    </rPh>
    <rPh sb="50" eb="52">
      <t>キニュウ</t>
    </rPh>
    <rPh sb="54" eb="56">
      <t>シュウチュウ</t>
    </rPh>
    <rPh sb="56" eb="58">
      <t>コウギ</t>
    </rPh>
    <rPh sb="69" eb="72">
      <t>タイショウガイ</t>
    </rPh>
    <phoneticPr fontId="1"/>
  </si>
  <si>
    <r>
      <t>= C1 + C2 + C3 + C4</t>
    </r>
    <r>
      <rPr>
        <sz val="9"/>
        <rFont val="BIZ UDPゴシック"/>
        <family val="3"/>
        <charset val="128"/>
      </rPr>
      <t>(必修科目)</t>
    </r>
    <rPh sb="20" eb="22">
      <t>ヒッシュウ</t>
    </rPh>
    <rPh sb="22" eb="24">
      <t>カモク</t>
    </rPh>
    <phoneticPr fontId="1"/>
  </si>
  <si>
    <t>1Q or 2Q</t>
    <phoneticPr fontId="1"/>
  </si>
  <si>
    <t>3Q or 4Q</t>
    <phoneticPr fontId="1"/>
  </si>
  <si>
    <t>3Q</t>
    <phoneticPr fontId="1"/>
  </si>
  <si>
    <t>2Q or 4Q</t>
    <phoneticPr fontId="1"/>
  </si>
  <si>
    <r>
      <rPr>
        <sz val="8"/>
        <rFont val="BIZ UDPゴシック"/>
        <family val="3"/>
        <charset val="128"/>
      </rPr>
      <t>対象科目</t>
    </r>
    <r>
      <rPr>
        <sz val="8"/>
        <rFont val="Arial Narrow"/>
        <family val="2"/>
      </rPr>
      <t>30</t>
    </r>
    <r>
      <rPr>
        <sz val="8"/>
        <rFont val="BIZ UDPゴシック"/>
        <family val="3"/>
        <charset val="128"/>
      </rPr>
      <t xml:space="preserve">単位中
</t>
    </r>
    <r>
      <rPr>
        <sz val="8"/>
        <rFont val="Arial Narrow"/>
        <family val="2"/>
      </rPr>
      <t>15</t>
    </r>
    <r>
      <rPr>
        <sz val="8"/>
        <rFont val="BIZ UDPゴシック"/>
        <family val="3"/>
        <charset val="128"/>
      </rPr>
      <t>単位以上</t>
    </r>
    <rPh sb="0" eb="2">
      <t>タイショウ</t>
    </rPh>
    <rPh sb="2" eb="4">
      <t>カモク</t>
    </rPh>
    <rPh sb="6" eb="8">
      <t>タンイ</t>
    </rPh>
    <rPh sb="8" eb="9">
      <t>チュウ</t>
    </rPh>
    <rPh sb="12" eb="16">
      <t>タンイイジョウ</t>
    </rPh>
    <phoneticPr fontId="1"/>
  </si>
  <si>
    <t>3Q</t>
    <phoneticPr fontId="1"/>
  </si>
  <si>
    <r>
      <t xml:space="preserve">集中講義履修単位総数 </t>
    </r>
    <r>
      <rPr>
        <b/>
        <sz val="8"/>
        <rFont val="BIZ UDPゴシック"/>
        <family val="3"/>
        <charset val="128"/>
      </rPr>
      <t>W</t>
    </r>
    <rPh sb="0" eb="2">
      <t>シュウチュウ</t>
    </rPh>
    <rPh sb="2" eb="4">
      <t>コウギ</t>
    </rPh>
    <rPh sb="4" eb="6">
      <t>リシュウ</t>
    </rPh>
    <rPh sb="6" eb="8">
      <t>タンイ</t>
    </rPh>
    <rPh sb="8" eb="10">
      <t>ソウスウ</t>
    </rPh>
    <phoneticPr fontId="1"/>
  </si>
  <si>
    <r>
      <rPr>
        <b/>
        <sz val="9"/>
        <rFont val="BIZ UDPゴシック"/>
        <family val="3"/>
        <charset val="128"/>
      </rPr>
      <t xml:space="preserve"> 総数</t>
    </r>
    <r>
      <rPr>
        <b/>
        <sz val="9"/>
        <rFont val="Arial"/>
        <family val="2"/>
      </rPr>
      <t xml:space="preserve"> V</t>
    </r>
    <r>
      <rPr>
        <sz val="9"/>
        <rFont val="Arial"/>
        <family val="2"/>
      </rPr>
      <t xml:space="preserve"> + </t>
    </r>
    <r>
      <rPr>
        <b/>
        <sz val="9"/>
        <rFont val="Arial"/>
        <family val="2"/>
      </rPr>
      <t>W</t>
    </r>
    <rPh sb="1" eb="3">
      <t>ソウスウ</t>
    </rPh>
    <phoneticPr fontId="1"/>
  </si>
  <si>
    <t>※履修単総数は再履修でも増える</t>
    <rPh sb="1" eb="6">
      <t>リシュウタンソウスウ</t>
    </rPh>
    <rPh sb="7" eb="10">
      <t>サイリシュウ</t>
    </rPh>
    <rPh sb="12" eb="13">
      <t>フ</t>
    </rPh>
    <phoneticPr fontId="1"/>
  </si>
  <si>
    <t>２科目履修可
卒判は2単位迄</t>
    <rPh sb="1" eb="5">
      <t>カモクリシュウ</t>
    </rPh>
    <rPh sb="5" eb="6">
      <t>カ</t>
    </rPh>
    <rPh sb="7" eb="8">
      <t>ソツ</t>
    </rPh>
    <rPh sb="8" eb="9">
      <t>ハン</t>
    </rPh>
    <rPh sb="11" eb="13">
      <t>タンイ</t>
    </rPh>
    <rPh sb="13" eb="14">
      <t>マデ</t>
    </rPh>
    <phoneticPr fontId="1"/>
  </si>
  <si>
    <r>
      <t>卒業要件外</t>
    </r>
    <r>
      <rPr>
        <sz val="8"/>
        <rFont val="Arial Narrow"/>
        <family val="2"/>
      </rPr>
      <t>,12Q</t>
    </r>
    <rPh sb="0" eb="5">
      <t>ソツギョウヨウケンガイ</t>
    </rPh>
    <phoneticPr fontId="1"/>
  </si>
  <si>
    <t>1Q</t>
    <phoneticPr fontId="1"/>
  </si>
  <si>
    <t>2Q</t>
    <phoneticPr fontId="1"/>
  </si>
  <si>
    <t>2025.Mar.07</t>
    <phoneticPr fontId="1"/>
  </si>
  <si>
    <t>2022.Sep.05</t>
    <phoneticPr fontId="1"/>
  </si>
  <si>
    <r>
      <t>全シート 履修単位数</t>
    </r>
    <r>
      <rPr>
        <sz val="11"/>
        <rFont val="Arial Narrow"/>
        <family val="2"/>
      </rPr>
      <t>Max</t>
    </r>
    <r>
      <rPr>
        <sz val="11"/>
        <rFont val="BIZ UDPゴシック"/>
        <family val="3"/>
        <charset val="128"/>
      </rPr>
      <t>アラートセルの</t>
    </r>
    <r>
      <rPr>
        <sz val="11"/>
        <rFont val="Arial Narrow"/>
        <family val="2"/>
      </rPr>
      <t>CAP</t>
    </r>
    <r>
      <rPr>
        <sz val="11"/>
        <rFont val="BIZ UDPゴシック"/>
        <family val="3"/>
        <charset val="128"/>
      </rPr>
      <t>上限値セル参照に$追加</t>
    </r>
    <rPh sb="0" eb="1">
      <t>ゼン</t>
    </rPh>
    <rPh sb="5" eb="7">
      <t>リシュウ</t>
    </rPh>
    <rPh sb="7" eb="10">
      <t>タンイスウ</t>
    </rPh>
    <rPh sb="23" eb="26">
      <t>ジョウゲンチ</t>
    </rPh>
    <rPh sb="28" eb="30">
      <t>サンショウ</t>
    </rPh>
    <rPh sb="32" eb="34">
      <t>ツイカ</t>
    </rPh>
    <phoneticPr fontId="1"/>
  </si>
  <si>
    <t>2024.Dec.27</t>
    <phoneticPr fontId="1"/>
  </si>
  <si>
    <r>
      <rPr>
        <sz val="11"/>
        <rFont val="Arial Narrow"/>
        <family val="2"/>
      </rPr>
      <t>2025F</t>
    </r>
    <r>
      <rPr>
        <sz val="11"/>
        <rFont val="BIZ UDPゴシック"/>
        <family val="3"/>
        <charset val="128"/>
      </rPr>
      <t>シート作成</t>
    </r>
    <rPh sb="8" eb="10">
      <t>サクセイ</t>
    </rPh>
    <phoneticPr fontId="1"/>
  </si>
  <si>
    <t>2025.Mar.10</t>
    <phoneticPr fontId="1"/>
  </si>
  <si>
    <r>
      <t>・学生便覧が規則である。</t>
    </r>
    <r>
      <rPr>
        <b/>
        <sz val="11"/>
        <color rgb="FFFF0000"/>
        <rFont val="BIZ UDPゴシック"/>
        <family val="3"/>
        <charset val="128"/>
      </rPr>
      <t>このシートは補助に過ぎないので、過信しないこと。</t>
    </r>
    <rPh sb="1" eb="3">
      <t>ガクセイ</t>
    </rPh>
    <rPh sb="3" eb="5">
      <t>ビンラン</t>
    </rPh>
    <rPh sb="6" eb="8">
      <t>キソク</t>
    </rPh>
    <rPh sb="18" eb="20">
      <t>ホジョ</t>
    </rPh>
    <rPh sb="21" eb="22">
      <t>ス</t>
    </rPh>
    <rPh sb="28" eb="30">
      <t>カシン</t>
    </rPh>
    <phoneticPr fontId="1"/>
  </si>
  <si>
    <t>sample</t>
    <phoneticPr fontId="1"/>
  </si>
  <si>
    <t>2025.Mar.12</t>
    <phoneticPr fontId="1"/>
  </si>
  <si>
    <r>
      <rPr>
        <sz val="11"/>
        <rFont val="BIZ UDPゴシック"/>
        <family val="3"/>
        <charset val="128"/>
      </rPr>
      <t>スクリーニング単位計算のミスを修正</t>
    </r>
    <r>
      <rPr>
        <sz val="11"/>
        <rFont val="Arial Narrow"/>
        <family val="2"/>
      </rPr>
      <t xml:space="preserve"> 2022,2023,2024</t>
    </r>
    <rPh sb="7" eb="9">
      <t>タンイ</t>
    </rPh>
    <rPh sb="9" eb="11">
      <t>ケイサン</t>
    </rPh>
    <rPh sb="15" eb="17">
      <t>シュウセイ</t>
    </rPh>
    <phoneticPr fontId="1"/>
  </si>
  <si>
    <t>2025.Mar.14</t>
    <phoneticPr fontId="1"/>
  </si>
  <si>
    <r>
      <rPr>
        <sz val="11"/>
        <rFont val="BIZ UDPゴシック"/>
        <family val="3"/>
        <charset val="128"/>
      </rPr>
      <t xml:space="preserve">スクリーニング基準単位のミスを修正 </t>
    </r>
    <r>
      <rPr>
        <sz val="11"/>
        <rFont val="Arial Narrow"/>
        <family val="2"/>
      </rPr>
      <t>2024</t>
    </r>
    <rPh sb="7" eb="9">
      <t>キジュン</t>
    </rPh>
    <rPh sb="9" eb="11">
      <t>タンイ</t>
    </rPh>
    <rPh sb="15" eb="17">
      <t>シュウセイ</t>
    </rPh>
    <phoneticPr fontId="1"/>
  </si>
  <si>
    <t>日本語科目</t>
    <rPh sb="0" eb="3">
      <t>ニホンゴ</t>
    </rPh>
    <rPh sb="3" eb="5">
      <t>カモク</t>
    </rPh>
    <phoneticPr fontId="1"/>
  </si>
  <si>
    <t>日本語
科目</t>
    <rPh sb="0" eb="3">
      <t>ニホンゴ</t>
    </rPh>
    <rPh sb="4" eb="6">
      <t>カモク</t>
    </rPh>
    <phoneticPr fontId="1"/>
  </si>
  <si>
    <t>科目名記入</t>
    <rPh sb="0" eb="3">
      <t>カモクメイ</t>
    </rPh>
    <rPh sb="3" eb="5">
      <t>キニュウ</t>
    </rPh>
    <phoneticPr fontId="1"/>
  </si>
  <si>
    <r>
      <rPr>
        <sz val="9"/>
        <color theme="1"/>
        <rFont val="BIZ UDPゴシック"/>
        <family val="3"/>
        <charset val="128"/>
      </rPr>
      <t>外国語科目として履修</t>
    </r>
    <r>
      <rPr>
        <sz val="9"/>
        <color theme="1"/>
        <rFont val="Arial"/>
        <family val="2"/>
      </rPr>
      <t xml:space="preserve"> Yes </t>
    </r>
    <r>
      <rPr>
        <sz val="9"/>
        <color theme="1"/>
        <rFont val="Arial"/>
        <family val="3"/>
        <charset val="1"/>
      </rPr>
      <t>→</t>
    </r>
    <r>
      <rPr>
        <sz val="9"/>
        <color theme="1"/>
        <rFont val="Arial"/>
        <family val="2"/>
      </rPr>
      <t xml:space="preserve">1 / No </t>
    </r>
    <r>
      <rPr>
        <sz val="9"/>
        <color theme="1"/>
        <rFont val="Arial"/>
        <family val="3"/>
        <charset val="1"/>
      </rPr>
      <t>→</t>
    </r>
    <r>
      <rPr>
        <sz val="9"/>
        <color theme="1"/>
        <rFont val="Arial"/>
        <family val="2"/>
      </rPr>
      <t xml:space="preserve"> 0    K</t>
    </r>
    <rPh sb="0" eb="3">
      <t>ガイコクゴ</t>
    </rPh>
    <rPh sb="3" eb="5">
      <t>カモク</t>
    </rPh>
    <rPh sb="8" eb="10">
      <t>リシュウ</t>
    </rPh>
    <phoneticPr fontId="1"/>
  </si>
  <si>
    <t>= G1 + G2 + G3 (+K)</t>
    <phoneticPr fontId="1"/>
  </si>
  <si>
    <t>K</t>
    <phoneticPr fontId="1"/>
  </si>
  <si>
    <t>3Q</t>
    <phoneticPr fontId="1"/>
  </si>
  <si>
    <t>4Q</t>
    <phoneticPr fontId="1"/>
  </si>
  <si>
    <t>1Q</t>
    <phoneticPr fontId="1"/>
  </si>
  <si>
    <t>2Q</t>
    <phoneticPr fontId="1"/>
  </si>
  <si>
    <r>
      <rPr>
        <sz val="8"/>
        <rFont val="BIZ UDPゴシック"/>
        <family val="3"/>
        <charset val="128"/>
      </rPr>
      <t>該当教科</t>
    </r>
    <r>
      <rPr>
        <sz val="8"/>
        <rFont val="Arial Narrow"/>
        <family val="2"/>
      </rPr>
      <t>4</t>
    </r>
    <r>
      <rPr>
        <sz val="8"/>
        <rFont val="BIZ UDPゴシック"/>
        <family val="3"/>
        <charset val="128"/>
      </rPr>
      <t>単位必修</t>
    </r>
    <rPh sb="0" eb="2">
      <t>ガイトウ</t>
    </rPh>
    <rPh sb="2" eb="4">
      <t>キョウカ</t>
    </rPh>
    <rPh sb="5" eb="7">
      <t>タンイ</t>
    </rPh>
    <rPh sb="7" eb="9">
      <t>ヒッシュウ</t>
    </rPh>
    <phoneticPr fontId="1"/>
  </si>
  <si>
    <t>全て教職必修</t>
    <rPh sb="0" eb="1">
      <t>スベ</t>
    </rPh>
    <rPh sb="2" eb="4">
      <t>キョウショク</t>
    </rPh>
    <rPh sb="4" eb="6">
      <t>ヒッシュウ</t>
    </rPh>
    <phoneticPr fontId="1"/>
  </si>
  <si>
    <t>教育の基礎的理解に関する科目等</t>
    <phoneticPr fontId="1"/>
  </si>
  <si>
    <t>各教科の指導法</t>
    <rPh sb="0" eb="3">
      <t>カクキョウカ</t>
    </rPh>
    <rPh sb="4" eb="7">
      <t>シドウホウ</t>
    </rPh>
    <phoneticPr fontId="1"/>
  </si>
  <si>
    <t>卒業要件単位数　早見表（物物コース）</t>
    <rPh sb="0" eb="2">
      <t>ソツギョウ</t>
    </rPh>
    <rPh sb="2" eb="4">
      <t>ヨウケン</t>
    </rPh>
    <rPh sb="4" eb="6">
      <t>タンイ</t>
    </rPh>
    <rPh sb="6" eb="7">
      <t>スウ</t>
    </rPh>
    <rPh sb="8" eb="11">
      <t>ハヤミヒョウ</t>
    </rPh>
    <rPh sb="12" eb="14">
      <t>ブツブツ</t>
    </rPh>
    <phoneticPr fontId="1"/>
  </si>
  <si>
    <t>2025.Mar.31</t>
    <phoneticPr fontId="1"/>
  </si>
  <si>
    <r>
      <rPr>
        <sz val="11"/>
        <rFont val="Arial Narrow"/>
        <family val="2"/>
      </rPr>
      <t>2025F</t>
    </r>
    <r>
      <rPr>
        <sz val="11"/>
        <rFont val="BIZ UDPゴシック"/>
        <family val="3"/>
        <charset val="128"/>
      </rPr>
      <t xml:space="preserve"> 日本語科目に対応。ただし、人と社会に関する科目として履修する場合のみに対応</t>
    </r>
    <rPh sb="6" eb="9">
      <t>ニホンゴ</t>
    </rPh>
    <rPh sb="9" eb="11">
      <t>カモク</t>
    </rPh>
    <rPh sb="12" eb="14">
      <t>タイオウ</t>
    </rPh>
    <rPh sb="19" eb="20">
      <t>ヒト</t>
    </rPh>
    <rPh sb="21" eb="23">
      <t>シャカイ</t>
    </rPh>
    <rPh sb="24" eb="25">
      <t>カン</t>
    </rPh>
    <rPh sb="27" eb="29">
      <t>カモク</t>
    </rPh>
    <rPh sb="32" eb="34">
      <t>リシュウ</t>
    </rPh>
    <rPh sb="36" eb="38">
      <t>バアイ</t>
    </rPh>
    <rPh sb="41" eb="43">
      <t>タイオウ</t>
    </rPh>
    <phoneticPr fontId="1"/>
  </si>
  <si>
    <t>2025.Apr.03</t>
    <phoneticPr fontId="1"/>
  </si>
  <si>
    <r>
      <rPr>
        <sz val="11"/>
        <rFont val="BIZ UDPゴシック"/>
        <family val="3"/>
        <charset val="128"/>
      </rPr>
      <t>地球科学入門を</t>
    </r>
    <r>
      <rPr>
        <sz val="11"/>
        <rFont val="Arial"/>
        <family val="2"/>
      </rPr>
      <t>CAP</t>
    </r>
    <r>
      <rPr>
        <sz val="11"/>
        <rFont val="BIZ UDPゴシック"/>
        <family val="3"/>
        <charset val="128"/>
      </rPr>
      <t>制カウントから外す</t>
    </r>
    <rPh sb="0" eb="2">
      <t>チキュウ</t>
    </rPh>
    <rPh sb="2" eb="4">
      <t>カガク</t>
    </rPh>
    <rPh sb="4" eb="6">
      <t>ニュウモン</t>
    </rPh>
    <rPh sb="10" eb="11">
      <t>セイ</t>
    </rPh>
    <rPh sb="17" eb="18">
      <t>ハズ</t>
    </rPh>
    <phoneticPr fontId="1"/>
  </si>
  <si>
    <r>
      <rPr>
        <sz val="9"/>
        <color theme="1"/>
        <rFont val="BIZ UDPゴシック"/>
        <family val="3"/>
        <charset val="128"/>
      </rPr>
      <t>外国語科目として履修</t>
    </r>
    <r>
      <rPr>
        <sz val="9"/>
        <color theme="1"/>
        <rFont val="Arial"/>
        <family val="2"/>
      </rPr>
      <t xml:space="preserve"> Yes </t>
    </r>
    <r>
      <rPr>
        <sz val="9"/>
        <color theme="1"/>
        <rFont val="Arial"/>
        <family val="3"/>
        <charset val="1"/>
      </rPr>
      <t>→</t>
    </r>
    <r>
      <rPr>
        <sz val="9"/>
        <color theme="1"/>
        <rFont val="Arial"/>
        <family val="2"/>
      </rPr>
      <t xml:space="preserve">1 / No </t>
    </r>
    <r>
      <rPr>
        <sz val="9"/>
        <color theme="1"/>
        <rFont val="Arial"/>
        <family val="3"/>
        <charset val="1"/>
      </rPr>
      <t>→</t>
    </r>
    <r>
      <rPr>
        <sz val="9"/>
        <color theme="1"/>
        <rFont val="Arial"/>
        <family val="2"/>
      </rPr>
      <t xml:space="preserve"> 0    K</t>
    </r>
    <r>
      <rPr>
        <sz val="9"/>
        <color theme="1"/>
        <rFont val="ＭＳ ゴシック"/>
        <family val="3"/>
        <charset val="128"/>
      </rPr>
      <t>　</t>
    </r>
    <rPh sb="0" eb="3">
      <t>ガイコクゴ</t>
    </rPh>
    <rPh sb="3" eb="5">
      <t>カモク</t>
    </rPh>
    <rPh sb="8" eb="10">
      <t>リシュウ</t>
    </rPh>
    <phoneticPr fontId="1"/>
  </si>
  <si>
    <r>
      <rPr>
        <sz val="8"/>
        <rFont val="BIZ UDPゴシック"/>
        <family val="3"/>
        <charset val="128"/>
      </rPr>
      <t xml:space="preserve">該当教科
</t>
    </r>
    <r>
      <rPr>
        <sz val="8"/>
        <rFont val="Arial Narrow"/>
        <family val="2"/>
      </rPr>
      <t>4</t>
    </r>
    <r>
      <rPr>
        <sz val="8"/>
        <rFont val="BIZ UDPゴシック"/>
        <family val="3"/>
        <charset val="128"/>
      </rPr>
      <t>単位必修</t>
    </r>
    <rPh sb="0" eb="2">
      <t>ガイトウ</t>
    </rPh>
    <rPh sb="2" eb="4">
      <t>キョウカ</t>
    </rPh>
    <rPh sb="6" eb="8">
      <t>タンイ</t>
    </rPh>
    <rPh sb="8" eb="10">
      <t>ヒッシュウ</t>
    </rPh>
    <phoneticPr fontId="1"/>
  </si>
  <si>
    <r>
      <t xml:space="preserve">←入力 </t>
    </r>
    <r>
      <rPr>
        <sz val="9"/>
        <color rgb="FFC00000"/>
        <rFont val="Arial Narrow"/>
        <family val="2"/>
      </rPr>
      <t>1 or 0</t>
    </r>
    <rPh sb="1" eb="3">
      <t>ニュウリョク</t>
    </rPh>
    <phoneticPr fontId="1"/>
  </si>
  <si>
    <r>
      <rPr>
        <sz val="9"/>
        <rFont val="Arial"/>
        <family val="2"/>
      </rPr>
      <t>CAP</t>
    </r>
    <r>
      <rPr>
        <sz val="9"/>
        <rFont val="BIZ UDPゴシック"/>
        <family val="3"/>
        <charset val="128"/>
      </rPr>
      <t>確認履修単位数</t>
    </r>
    <rPh sb="3" eb="5">
      <t>カクニン</t>
    </rPh>
    <rPh sb="5" eb="7">
      <t>リシュウ</t>
    </rPh>
    <rPh sb="7" eb="10">
      <t>タンイスウ</t>
    </rPh>
    <phoneticPr fontId="1"/>
  </si>
  <si>
    <t>CAP制対象外</t>
    <rPh sb="3" eb="4">
      <t>セイ</t>
    </rPh>
    <rPh sb="4" eb="7">
      <t>タイショウガイ</t>
    </rPh>
    <phoneticPr fontId="1"/>
  </si>
  <si>
    <r>
      <rPr>
        <sz val="8"/>
        <rFont val="Arial"/>
        <family val="3"/>
      </rPr>
      <t>Clear</t>
    </r>
    <r>
      <rPr>
        <sz val="8"/>
        <rFont val="BIZ UDPゴシック"/>
        <family val="3"/>
        <charset val="128"/>
      </rPr>
      <t xml:space="preserve">条件
判定対象科目
</t>
    </r>
    <r>
      <rPr>
        <sz val="8"/>
        <rFont val="Arial Narrow"/>
        <family val="2"/>
      </rPr>
      <t>30</t>
    </r>
    <r>
      <rPr>
        <sz val="8"/>
        <rFont val="BIZ UDPゴシック"/>
        <family val="3"/>
        <charset val="128"/>
      </rPr>
      <t>単位中</t>
    </r>
    <r>
      <rPr>
        <sz val="8"/>
        <rFont val="Arial Narrow"/>
        <family val="2"/>
      </rPr>
      <t>15</t>
    </r>
    <r>
      <rPr>
        <sz val="8"/>
        <rFont val="BIZ UDPゴシック"/>
        <family val="3"/>
        <charset val="128"/>
      </rPr>
      <t>単位以上</t>
    </r>
    <rPh sb="5" eb="7">
      <t>ジョウケン</t>
    </rPh>
    <rPh sb="8" eb="10">
      <t>ハンテイ</t>
    </rPh>
    <rPh sb="10" eb="12">
      <t>タイショウ</t>
    </rPh>
    <rPh sb="12" eb="14">
      <t>カモク</t>
    </rPh>
    <rPh sb="17" eb="19">
      <t>タンイ</t>
    </rPh>
    <rPh sb="19" eb="20">
      <t>チュウ</t>
    </rPh>
    <rPh sb="22" eb="26">
      <t>タンイイジョウ</t>
    </rPh>
    <phoneticPr fontId="1"/>
  </si>
  <si>
    <r>
      <rPr>
        <sz val="9"/>
        <rFont val="BIZ UDPゴシック"/>
        <family val="3"/>
        <charset val="128"/>
      </rPr>
      <t>＊</t>
    </r>
    <r>
      <rPr>
        <sz val="9"/>
        <rFont val="Arial"/>
        <family val="2"/>
      </rPr>
      <t xml:space="preserve"> </t>
    </r>
    <r>
      <rPr>
        <sz val="9"/>
        <rFont val="BIZ UDPゴシック"/>
        <family val="3"/>
        <charset val="128"/>
      </rPr>
      <t>半期前の</t>
    </r>
    <r>
      <rPr>
        <sz val="9"/>
        <rFont val="Arial"/>
        <family val="2"/>
      </rPr>
      <t>GPA</t>
    </r>
    <r>
      <rPr>
        <sz val="9"/>
        <rFont val="BIZ UDPゴシック"/>
        <family val="3"/>
        <charset val="128"/>
      </rPr>
      <t>が</t>
    </r>
    <r>
      <rPr>
        <sz val="9"/>
        <rFont val="Arial"/>
        <family val="2"/>
      </rPr>
      <t>3.0</t>
    </r>
    <r>
      <rPr>
        <sz val="9"/>
        <rFont val="BIZ UDPゴシック"/>
        <family val="3"/>
        <charset val="128"/>
      </rPr>
      <t>以上 →</t>
    </r>
    <r>
      <rPr>
        <sz val="9"/>
        <rFont val="Arial"/>
        <family val="2"/>
      </rPr>
      <t xml:space="preserve"> 30</t>
    </r>
    <r>
      <rPr>
        <b/>
        <i/>
        <sz val="9"/>
        <rFont val="Arial"/>
        <family val="2"/>
      </rPr>
      <t xml:space="preserve"> </t>
    </r>
    <r>
      <rPr>
        <sz val="9"/>
        <rFont val="BIZ UDPゴシック"/>
        <family val="3"/>
        <charset val="128"/>
      </rPr>
      <t>単位/ 期 まで履修可能</t>
    </r>
    <rPh sb="2" eb="4">
      <t>ハンキ</t>
    </rPh>
    <rPh sb="4" eb="5">
      <t>マエ</t>
    </rPh>
    <rPh sb="13" eb="15">
      <t>イジョウ</t>
    </rPh>
    <rPh sb="21" eb="23">
      <t>タンイ</t>
    </rPh>
    <rPh sb="25" eb="26">
      <t>キ</t>
    </rPh>
    <rPh sb="29" eb="31">
      <t>リシュウ</t>
    </rPh>
    <rPh sb="31" eb="33">
      <t>カノウ</t>
    </rPh>
    <phoneticPr fontId="1"/>
  </si>
  <si>
    <r>
      <t>CAP</t>
    </r>
    <r>
      <rPr>
        <sz val="9"/>
        <rFont val="BIZ UDPゴシック"/>
        <family val="3"/>
        <charset val="128"/>
      </rPr>
      <t>制 充足確認欄</t>
    </r>
    <phoneticPr fontId="1"/>
  </si>
  <si>
    <r>
      <t>1Q</t>
    </r>
    <r>
      <rPr>
        <sz val="8"/>
        <rFont val="BIZ UDPゴシック"/>
        <family val="3"/>
        <charset val="128"/>
      </rPr>
      <t>～</t>
    </r>
    <r>
      <rPr>
        <sz val="8"/>
        <rFont val="Arial Narrow"/>
        <family val="2"/>
      </rPr>
      <t xml:space="preserve">4Q: </t>
    </r>
    <r>
      <rPr>
        <sz val="8"/>
        <rFont val="BIZ UDPゴシック"/>
        <family val="3"/>
        <charset val="128"/>
      </rPr>
      <t>第</t>
    </r>
    <r>
      <rPr>
        <sz val="8"/>
        <rFont val="Arial Narrow"/>
        <family val="2"/>
      </rPr>
      <t>1</t>
    </r>
    <r>
      <rPr>
        <sz val="8"/>
        <rFont val="BIZ UDPゴシック"/>
        <family val="3"/>
        <charset val="128"/>
      </rPr>
      <t>～第</t>
    </r>
    <r>
      <rPr>
        <sz val="8"/>
        <rFont val="Arial Narrow"/>
        <family val="2"/>
      </rPr>
      <t>4</t>
    </r>
    <r>
      <rPr>
        <sz val="8"/>
        <rFont val="BIZ UDPゴシック"/>
        <family val="3"/>
        <charset val="128"/>
      </rPr>
      <t>クォーター</t>
    </r>
    <r>
      <rPr>
        <sz val="8"/>
        <rFont val="Arial Narrow"/>
        <family val="2"/>
      </rPr>
      <t xml:space="preserve"> (</t>
    </r>
    <r>
      <rPr>
        <sz val="8"/>
        <rFont val="BIZ UDPゴシック"/>
        <family val="3"/>
        <charset val="128"/>
      </rPr>
      <t>例</t>
    </r>
    <r>
      <rPr>
        <sz val="8"/>
        <rFont val="Arial Narrow"/>
        <family val="2"/>
      </rPr>
      <t xml:space="preserve">: 1Q = </t>
    </r>
    <r>
      <rPr>
        <sz val="8"/>
        <rFont val="BIZ UDPゴシック"/>
        <family val="3"/>
        <charset val="128"/>
      </rPr>
      <t>前期・前半</t>
    </r>
    <r>
      <rPr>
        <sz val="8"/>
        <rFont val="Arial Narrow"/>
        <family val="2"/>
      </rPr>
      <t>8</t>
    </r>
    <r>
      <rPr>
        <sz val="8"/>
        <rFont val="BIZ UDPゴシック"/>
        <family val="3"/>
        <charset val="128"/>
      </rPr>
      <t>週)</t>
    </r>
    <rPh sb="7" eb="8">
      <t>ダイ</t>
    </rPh>
    <rPh sb="10" eb="11">
      <t>ダイ</t>
    </rPh>
    <rPh sb="19" eb="20">
      <t>レイ</t>
    </rPh>
    <rPh sb="27" eb="29">
      <t>ゼンキ</t>
    </rPh>
    <rPh sb="30" eb="32">
      <t>ゼンハン</t>
    </rPh>
    <rPh sb="33" eb="34">
      <t>シュウ</t>
    </rPh>
    <phoneticPr fontId="1"/>
  </si>
  <si>
    <r>
      <rPr>
        <sz val="8"/>
        <rFont val="BIZ UDPゴシック"/>
        <family val="3"/>
        <charset val="128"/>
      </rPr>
      <t>履修学期に</t>
    </r>
    <r>
      <rPr>
        <sz val="8"/>
        <rFont val="Arial"/>
        <family val="2"/>
      </rPr>
      <t xml:space="preserve"> </t>
    </r>
    <r>
      <rPr>
        <sz val="8"/>
        <rFont val="BIZ UDPゴシック"/>
        <family val="3"/>
        <charset val="128"/>
      </rPr>
      <t>半角</t>
    </r>
    <r>
      <rPr>
        <sz val="8"/>
        <color rgb="FFC00000"/>
        <rFont val="Arial"/>
        <family val="2"/>
      </rPr>
      <t>@</t>
    </r>
    <r>
      <rPr>
        <sz val="8"/>
        <rFont val="BIZ UDPゴシック"/>
        <family val="3"/>
        <charset val="128"/>
      </rPr>
      <t>を入力すると、左表に期毎の履修単位数が計算される(</t>
    </r>
    <r>
      <rPr>
        <sz val="8"/>
        <rFont val="Arial"/>
        <family val="3"/>
      </rPr>
      <t>V</t>
    </r>
    <r>
      <rPr>
        <sz val="8"/>
        <rFont val="BIZ UDPゴシック"/>
        <family val="3"/>
        <charset val="128"/>
      </rPr>
      <t>)。集中講義は</t>
    </r>
    <r>
      <rPr>
        <sz val="8"/>
        <rFont val="Arial"/>
        <family val="2"/>
      </rPr>
      <t>@</t>
    </r>
    <r>
      <rPr>
        <sz val="8"/>
        <rFont val="BIZ UDPゴシック"/>
        <family val="3"/>
        <charset val="128"/>
      </rPr>
      <t>でなく</t>
    </r>
    <r>
      <rPr>
        <sz val="8"/>
        <rFont val="Arial"/>
        <family val="2"/>
      </rPr>
      <t>'</t>
    </r>
    <r>
      <rPr>
        <sz val="8"/>
        <color rgb="FFC00000"/>
        <rFont val="BIZ UDPゴシック"/>
        <family val="3"/>
        <charset val="128"/>
      </rPr>
      <t>集</t>
    </r>
    <r>
      <rPr>
        <sz val="8"/>
        <rFont val="Arial"/>
        <family val="2"/>
      </rPr>
      <t>'</t>
    </r>
    <r>
      <rPr>
        <sz val="8"/>
        <rFont val="BIZ UDPゴシック"/>
        <family val="3"/>
        <charset val="128"/>
      </rPr>
      <t>を記入。
集中講義(</t>
    </r>
    <r>
      <rPr>
        <sz val="8"/>
        <rFont val="Arial"/>
        <family val="3"/>
      </rPr>
      <t>W</t>
    </r>
    <r>
      <rPr>
        <sz val="8"/>
        <rFont val="BIZ UDPゴシック"/>
        <family val="3"/>
        <charset val="128"/>
      </rPr>
      <t>)は</t>
    </r>
    <r>
      <rPr>
        <sz val="8"/>
        <rFont val="Arial"/>
        <family val="2"/>
      </rPr>
      <t>CAP</t>
    </r>
    <r>
      <rPr>
        <sz val="8"/>
        <rFont val="BIZ UDPゴシック"/>
        <family val="3"/>
        <charset val="128"/>
      </rPr>
      <t>カウント対象外。</t>
    </r>
    <rPh sb="0" eb="2">
      <t>リシュウ</t>
    </rPh>
    <rPh sb="2" eb="4">
      <t>ガッキ</t>
    </rPh>
    <rPh sb="10" eb="12">
      <t>ニュウリョク</t>
    </rPh>
    <rPh sb="16" eb="18">
      <t>サヒョウ</t>
    </rPh>
    <rPh sb="19" eb="21">
      <t>キゴト</t>
    </rPh>
    <rPh sb="22" eb="24">
      <t>リシュウ</t>
    </rPh>
    <rPh sb="24" eb="27">
      <t>タンイスウ</t>
    </rPh>
    <rPh sb="28" eb="30">
      <t>ケイサン</t>
    </rPh>
    <rPh sb="37" eb="39">
      <t>シュウチュウ</t>
    </rPh>
    <rPh sb="39" eb="41">
      <t>コウギ</t>
    </rPh>
    <rPh sb="47" eb="48">
      <t>シュウ</t>
    </rPh>
    <rPh sb="50" eb="52">
      <t>キニュウ</t>
    </rPh>
    <rPh sb="54" eb="56">
      <t>シュウチュウ</t>
    </rPh>
    <rPh sb="56" eb="58">
      <t>コウギ</t>
    </rPh>
    <rPh sb="69" eb="72">
      <t>タイショウガイ</t>
    </rPh>
    <phoneticPr fontId="1"/>
  </si>
  <si>
    <r>
      <t>CAP</t>
    </r>
    <r>
      <rPr>
        <sz val="9"/>
        <rFont val="BIZ UDPゴシック"/>
        <family val="3"/>
        <charset val="128"/>
      </rPr>
      <t>制確認用履修単位数</t>
    </r>
    <rPh sb="3" eb="4">
      <t>セイ</t>
    </rPh>
    <rPh sb="4" eb="6">
      <t>カクニン</t>
    </rPh>
    <rPh sb="6" eb="7">
      <t>ヨウ</t>
    </rPh>
    <rPh sb="7" eb="9">
      <t>リシュウ</t>
    </rPh>
    <rPh sb="9" eb="12">
      <t>タンイスウ</t>
    </rPh>
    <phoneticPr fontId="1"/>
  </si>
  <si>
    <r>
      <rPr>
        <sz val="8"/>
        <rFont val="BIZ UDPゴシック"/>
        <family val="3"/>
        <charset val="128"/>
      </rPr>
      <t>Ⅰ→Ⅱ</t>
    </r>
    <r>
      <rPr>
        <sz val="8"/>
        <rFont val="Arial"/>
        <family val="2"/>
      </rPr>
      <t>must</t>
    </r>
    <phoneticPr fontId="1"/>
  </si>
  <si>
    <r>
      <rPr>
        <sz val="8"/>
        <rFont val="BIZ UDPゴシック"/>
        <family val="3"/>
        <charset val="128"/>
      </rPr>
      <t>卒業要件外</t>
    </r>
    <rPh sb="0" eb="2">
      <t>ソツギョウ</t>
    </rPh>
    <rPh sb="2" eb="4">
      <t>ヨウケン</t>
    </rPh>
    <rPh sb="4" eb="5">
      <t>ソト</t>
    </rPh>
    <phoneticPr fontId="1"/>
  </si>
  <si>
    <r>
      <t>赤字</t>
    </r>
    <r>
      <rPr>
        <sz val="6"/>
        <rFont val="BIZ UDPゴシック"/>
        <family val="3"/>
        <charset val="128"/>
      </rPr>
      <t>(変更可)</t>
    </r>
    <r>
      <rPr>
        <sz val="8"/>
        <rFont val="BIZ UDPゴシック"/>
        <family val="3"/>
        <charset val="128"/>
      </rPr>
      <t>はユーザーの入力値</t>
    </r>
    <rPh sb="0" eb="2">
      <t>アカジ</t>
    </rPh>
    <rPh sb="3" eb="5">
      <t>ヘンコウ</t>
    </rPh>
    <rPh sb="5" eb="6">
      <t>カ</t>
    </rPh>
    <rPh sb="13" eb="16">
      <t>ニュウリョクチ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</si>
</sst>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8">
    <font>
      <sz val="11"/>
      <name val="ＭＳ Ｐゴシック"/>
      <family val="3"/>
      <charset val="128"/>
    </font>
    <font>
      <sz val="6"/>
      <name val="ＭＳ Ｐゴシック"/>
      <family val="3"/>
      <charset val="128"/>
    </font>
    <font>
      <sz val="9"/>
      <name val="ＭＳ Ｐゴシック"/>
      <family val="3"/>
      <charset val="128"/>
    </font>
    <font>
      <b/>
      <sz val="9"/>
      <name val="ＭＳ Ｐゴシック"/>
      <family val="3"/>
      <charset val="128"/>
    </font>
    <font>
      <sz val="8"/>
      <name val="ＭＳ Ｐゴシック"/>
      <family val="3"/>
      <charset val="128"/>
    </font>
    <font>
      <sz val="9"/>
      <name val="Arial Narrow"/>
      <family val="2"/>
    </font>
    <font>
      <sz val="9"/>
      <name val="Arial"/>
      <family val="2"/>
    </font>
    <font>
      <sz val="10"/>
      <name val="ＭＳ Ｐゴシック"/>
      <family val="3"/>
      <charset val="128"/>
    </font>
    <font>
      <b/>
      <sz val="9"/>
      <name val="Arial"/>
      <family val="2"/>
    </font>
    <font>
      <sz val="11"/>
      <name val="Arial"/>
      <family val="2"/>
    </font>
    <font>
      <sz val="9"/>
      <color theme="1"/>
      <name val="ＭＳ Ｐゴシック"/>
      <family val="3"/>
      <charset val="128"/>
    </font>
    <font>
      <b/>
      <sz val="11"/>
      <name val="ＭＳ Ｐゴシック"/>
      <family val="3"/>
      <charset val="128"/>
    </font>
    <font>
      <b/>
      <sz val="9"/>
      <color rgb="FF0000CC"/>
      <name val="Arial"/>
      <family val="2"/>
    </font>
    <font>
      <sz val="10"/>
      <name val="Arial"/>
      <family val="2"/>
    </font>
    <font>
      <sz val="8"/>
      <name val="Arial"/>
      <family val="2"/>
    </font>
    <font>
      <b/>
      <sz val="10"/>
      <color rgb="FFC00000"/>
      <name val="ＭＳ Ｐゴシック"/>
      <family val="3"/>
      <charset val="128"/>
    </font>
    <font>
      <sz val="9"/>
      <color rgb="FFC00000"/>
      <name val="Arial"/>
      <family val="2"/>
    </font>
    <font>
      <sz val="9"/>
      <color rgb="FFFF0000"/>
      <name val="ＭＳ Ｐゴシック"/>
      <family val="3"/>
      <charset val="128"/>
    </font>
    <font>
      <b/>
      <sz val="9"/>
      <color rgb="FF0033CC"/>
      <name val="Arial"/>
      <family val="2"/>
    </font>
    <font>
      <sz val="8"/>
      <name val="Arial Narrow"/>
      <family val="2"/>
    </font>
    <font>
      <b/>
      <sz val="9"/>
      <color rgb="FF0000FF"/>
      <name val="Arial"/>
      <family val="2"/>
    </font>
    <font>
      <sz val="9"/>
      <color rgb="FF0000FF"/>
      <name val="ＭＳ Ｐゴシック"/>
      <family val="3"/>
      <charset val="128"/>
    </font>
    <font>
      <sz val="9"/>
      <color theme="0" tint="-0.499984740745262"/>
      <name val="Arial"/>
      <family val="2"/>
    </font>
    <font>
      <sz val="9"/>
      <color rgb="FFC00000"/>
      <name val="ＭＳ Ｐゴシック"/>
      <family val="3"/>
      <charset val="128"/>
    </font>
    <font>
      <sz val="8"/>
      <color theme="0" tint="-0.499984740745262"/>
      <name val="ＭＳ Ｐゴシック"/>
      <family val="3"/>
      <charset val="128"/>
    </font>
    <font>
      <sz val="9"/>
      <color rgb="FF0000FF"/>
      <name val="Arial"/>
      <family val="2"/>
    </font>
    <font>
      <sz val="7"/>
      <name val="Arial"/>
      <family val="2"/>
    </font>
    <font>
      <b/>
      <sz val="9"/>
      <color rgb="FFFF0000"/>
      <name val="ＭＳ Ｐゴシック"/>
      <family val="3"/>
      <charset val="128"/>
    </font>
    <font>
      <sz val="9"/>
      <color rgb="FF0000FF"/>
      <name val="Arial Narrow"/>
      <family val="2"/>
    </font>
    <font>
      <b/>
      <sz val="10"/>
      <color rgb="FFFF0000"/>
      <name val="Arial"/>
      <family val="2"/>
    </font>
    <font>
      <sz val="9"/>
      <color rgb="FFFFFF00"/>
      <name val="ＭＳ Ｐゴシック"/>
      <family val="3"/>
      <charset val="128"/>
    </font>
    <font>
      <b/>
      <sz val="9"/>
      <color rgb="FFC00000"/>
      <name val="ＭＳ Ｐゴシック"/>
      <family val="3"/>
      <charset val="128"/>
    </font>
    <font>
      <b/>
      <sz val="9"/>
      <color rgb="FF0000FF"/>
      <name val="ＭＳ Ｐゴシック"/>
      <family val="3"/>
      <charset val="128"/>
    </font>
    <font>
      <b/>
      <sz val="9"/>
      <color rgb="FF0000CC"/>
      <name val="ＭＳ Ｐゴシック"/>
      <family val="3"/>
      <charset val="128"/>
    </font>
    <font>
      <b/>
      <sz val="9"/>
      <color rgb="FFFF0066"/>
      <name val="Arial"/>
      <family val="2"/>
    </font>
    <font>
      <b/>
      <sz val="9"/>
      <color rgb="FFFFFF00"/>
      <name val="Arial"/>
      <family val="2"/>
    </font>
    <font>
      <i/>
      <sz val="9"/>
      <name val="Arial"/>
      <family val="2"/>
    </font>
    <font>
      <sz val="9"/>
      <color rgb="FF9900CC"/>
      <name val="ＭＳ Ｐゴシック"/>
      <family val="3"/>
      <charset val="128"/>
    </font>
    <font>
      <i/>
      <sz val="9"/>
      <name val="ＭＳ Ｐゴシック"/>
      <family val="3"/>
      <charset val="128"/>
    </font>
    <font>
      <sz val="8"/>
      <color theme="1" tint="0.499984740745262"/>
      <name val="Arial"/>
      <family val="2"/>
    </font>
    <font>
      <sz val="9"/>
      <name val="Symbol"/>
      <family val="1"/>
      <charset val="2"/>
    </font>
    <font>
      <b/>
      <sz val="9"/>
      <color rgb="FF006600"/>
      <name val="Arial"/>
      <family val="2"/>
    </font>
    <font>
      <b/>
      <sz val="11"/>
      <color rgb="FF006600"/>
      <name val="ＭＳ Ｐゴシック"/>
      <family val="3"/>
      <charset val="128"/>
    </font>
    <font>
      <sz val="9"/>
      <color rgb="FF006600"/>
      <name val="ＭＳ Ｐゴシック"/>
      <family val="3"/>
      <charset val="128"/>
    </font>
    <font>
      <b/>
      <sz val="9"/>
      <color rgb="FFC00000"/>
      <name val="Arial"/>
      <family val="2"/>
    </font>
    <font>
      <sz val="6"/>
      <name val="Arial"/>
      <family val="2"/>
    </font>
    <font>
      <sz val="9"/>
      <color rgb="FF006600"/>
      <name val="Arial"/>
      <family val="2"/>
    </font>
    <font>
      <sz val="9"/>
      <color theme="0" tint="-0.34998626667073579"/>
      <name val="Arial"/>
      <family val="2"/>
    </font>
    <font>
      <sz val="9"/>
      <color theme="1"/>
      <name val="Arial"/>
      <family val="2"/>
    </font>
    <font>
      <b/>
      <sz val="9"/>
      <color rgb="FFFF00FF"/>
      <name val="Arial"/>
      <family val="2"/>
    </font>
    <font>
      <b/>
      <sz val="11"/>
      <color rgb="FFC00000"/>
      <name val="ＭＳ Ｐゴシック"/>
      <family val="3"/>
      <charset val="128"/>
    </font>
    <font>
      <b/>
      <sz val="11"/>
      <color rgb="FF006600"/>
      <name val="Arial"/>
      <family val="2"/>
    </font>
    <font>
      <b/>
      <sz val="11"/>
      <color rgb="FFC00000"/>
      <name val="Arial"/>
      <family val="2"/>
    </font>
    <font>
      <sz val="10"/>
      <color rgb="FF0033CC"/>
      <name val="Arial"/>
      <family val="2"/>
    </font>
    <font>
      <sz val="10"/>
      <color rgb="FF0033CC"/>
      <name val="ＭＳ Ｐゴシック"/>
      <family val="3"/>
      <charset val="128"/>
    </font>
    <font>
      <sz val="8"/>
      <color rgb="FFFF0000"/>
      <name val="Arial"/>
      <family val="2"/>
    </font>
    <font>
      <sz val="8"/>
      <color rgb="FF0000FF"/>
      <name val="Arial Narrow"/>
      <family val="2"/>
    </font>
    <font>
      <b/>
      <sz val="14"/>
      <color rgb="FF006600"/>
      <name val="Arial"/>
      <family val="2"/>
    </font>
    <font>
      <b/>
      <sz val="14"/>
      <color rgb="FFC00000"/>
      <name val="Arial"/>
      <family val="2"/>
    </font>
    <font>
      <sz val="9"/>
      <color theme="1" tint="0.499984740745262"/>
      <name val="Arial"/>
      <family val="2"/>
    </font>
    <font>
      <sz val="9"/>
      <color theme="1" tint="0.499984740745262"/>
      <name val="ＭＳ Ｐゴシック"/>
      <family val="3"/>
      <charset val="128"/>
    </font>
    <font>
      <sz val="9"/>
      <color rgb="FF008000"/>
      <name val="Arial"/>
      <family val="2"/>
    </font>
    <font>
      <sz val="9"/>
      <color rgb="FF0070C0"/>
      <name val="Arial"/>
      <family val="2"/>
    </font>
    <font>
      <sz val="8"/>
      <color rgb="FF0070C0"/>
      <name val="Arial"/>
      <family val="2"/>
    </font>
    <font>
      <b/>
      <sz val="8"/>
      <color rgb="FFC00000"/>
      <name val="Arial"/>
      <family val="2"/>
    </font>
    <font>
      <sz val="8"/>
      <color theme="1"/>
      <name val="ＭＳ Ｐゴシック"/>
      <family val="3"/>
      <charset val="128"/>
    </font>
    <font>
      <b/>
      <sz val="9"/>
      <color rgb="FF000099"/>
      <name val="ＭＳ Ｐゴシック"/>
      <family val="3"/>
      <charset val="128"/>
    </font>
    <font>
      <b/>
      <sz val="11"/>
      <color rgb="FFFFFF00"/>
      <name val="ＭＳ Ｐゴシック"/>
      <family val="3"/>
      <charset val="128"/>
    </font>
    <font>
      <sz val="8"/>
      <color rgb="FFC00000"/>
      <name val="ＭＳ Ｐゴシック"/>
      <family val="3"/>
      <charset val="128"/>
    </font>
    <font>
      <sz val="8"/>
      <color rgb="FFC00000"/>
      <name val="Arial"/>
      <family val="2"/>
    </font>
    <font>
      <sz val="7"/>
      <name val="Arial Narrow"/>
      <family val="2"/>
    </font>
    <font>
      <b/>
      <sz val="8"/>
      <color rgb="FF006600"/>
      <name val="Arial"/>
      <family val="2"/>
    </font>
    <font>
      <b/>
      <sz val="11"/>
      <name val="BIZ UDPゴシック"/>
      <family val="3"/>
      <charset val="128"/>
    </font>
    <font>
      <sz val="11"/>
      <name val="BIZ UDPゴシック"/>
      <family val="3"/>
      <charset val="128"/>
    </font>
    <font>
      <b/>
      <sz val="14"/>
      <name val="BIZ UDPゴシック"/>
      <family val="3"/>
      <charset val="128"/>
    </font>
    <font>
      <b/>
      <sz val="10"/>
      <name val="ＭＳ Ｐゴシック"/>
      <family val="3"/>
      <charset val="128"/>
    </font>
    <font>
      <sz val="11"/>
      <color rgb="FFFF0000"/>
      <name val="BIZ UDPゴシック"/>
      <family val="3"/>
      <charset val="128"/>
    </font>
    <font>
      <sz val="9"/>
      <name val="Arial"/>
      <family val="1"/>
    </font>
    <font>
      <i/>
      <sz val="9"/>
      <color rgb="FF0070C0"/>
      <name val="Arial"/>
      <family val="2"/>
    </font>
    <font>
      <b/>
      <sz val="12"/>
      <color rgb="FF006600"/>
      <name val="BIZ UDPゴシック"/>
      <family val="3"/>
      <charset val="128"/>
    </font>
    <font>
      <b/>
      <sz val="12"/>
      <color rgb="FFC00000"/>
      <name val="BIZ UDPゴシック"/>
      <family val="3"/>
      <charset val="128"/>
    </font>
    <font>
      <b/>
      <sz val="11"/>
      <color rgb="FF006600"/>
      <name val="BIZ UDPゴシック"/>
      <family val="3"/>
      <charset val="128"/>
    </font>
    <font>
      <b/>
      <sz val="11"/>
      <color rgb="FFC00000"/>
      <name val="BIZ UDPゴシック"/>
      <family val="3"/>
      <charset val="128"/>
    </font>
    <font>
      <sz val="9"/>
      <color rgb="FFC00000"/>
      <name val="ＭＳ ゴシック"/>
      <family val="2"/>
      <charset val="128"/>
    </font>
    <font>
      <sz val="9"/>
      <name val="ＭＳ ゴシック"/>
      <family val="2"/>
      <charset val="128"/>
    </font>
    <font>
      <b/>
      <sz val="10"/>
      <name val="Arial"/>
      <family val="2"/>
    </font>
    <font>
      <b/>
      <sz val="10"/>
      <color rgb="FFC00000"/>
      <name val="Arial"/>
      <family val="2"/>
    </font>
    <font>
      <sz val="11"/>
      <name val="Arial"/>
      <family val="3"/>
      <charset val="128"/>
    </font>
    <font>
      <b/>
      <sz val="8"/>
      <color rgb="FF006600"/>
      <name val="Arial Narrow"/>
      <family val="2"/>
    </font>
    <font>
      <b/>
      <sz val="9"/>
      <color rgb="FF006600"/>
      <name val="Arial Narrow"/>
      <family val="2"/>
    </font>
    <font>
      <b/>
      <sz val="11"/>
      <name val="Arial"/>
      <family val="2"/>
    </font>
    <font>
      <sz val="11"/>
      <color rgb="FFFF0000"/>
      <name val="Arial"/>
      <family val="2"/>
    </font>
    <font>
      <sz val="11"/>
      <name val="Arial"/>
      <family val="2"/>
      <charset val="128"/>
    </font>
    <font>
      <sz val="11"/>
      <name val="Arial Narrow"/>
      <family val="2"/>
    </font>
    <font>
      <sz val="7"/>
      <color rgb="FFC00000"/>
      <name val="Arial Narrow"/>
      <family val="2"/>
    </font>
    <font>
      <i/>
      <sz val="9"/>
      <color theme="8" tint="-0.249977111117893"/>
      <name val="Arial"/>
      <family val="2"/>
    </font>
    <font>
      <b/>
      <sz val="9"/>
      <color rgb="FF000099"/>
      <name val="BIZ UDPゴシック"/>
      <family val="3"/>
      <charset val="128"/>
    </font>
    <font>
      <sz val="9"/>
      <name val="BIZ UDPゴシック"/>
      <family val="3"/>
      <charset val="128"/>
    </font>
    <font>
      <sz val="10"/>
      <name val="BIZ UDPゴシック"/>
      <family val="3"/>
      <charset val="128"/>
    </font>
    <font>
      <sz val="10"/>
      <color rgb="FF0033CC"/>
      <name val="BIZ UDPゴシック"/>
      <family val="3"/>
      <charset val="128"/>
    </font>
    <font>
      <b/>
      <sz val="10"/>
      <name val="BIZ UDPゴシック"/>
      <family val="3"/>
      <charset val="128"/>
    </font>
    <font>
      <b/>
      <sz val="10"/>
      <color rgb="FFC00000"/>
      <name val="BIZ UDPゴシック"/>
      <family val="3"/>
      <charset val="128"/>
    </font>
    <font>
      <b/>
      <sz val="9"/>
      <name val="BIZ UDPゴシック"/>
      <family val="3"/>
      <charset val="128"/>
    </font>
    <font>
      <sz val="8"/>
      <name val="BIZ UDPゴシック"/>
      <family val="3"/>
      <charset val="128"/>
    </font>
    <font>
      <b/>
      <sz val="9"/>
      <color rgb="FFC00000"/>
      <name val="BIZ UDPゴシック"/>
      <family val="3"/>
      <charset val="128"/>
    </font>
    <font>
      <b/>
      <sz val="9"/>
      <color rgb="FF0000CC"/>
      <name val="BIZ UDPゴシック"/>
      <family val="3"/>
      <charset val="128"/>
    </font>
    <font>
      <b/>
      <sz val="14"/>
      <color rgb="FF006600"/>
      <name val="BIZ UDPゴシック"/>
      <family val="3"/>
      <charset val="128"/>
    </font>
    <font>
      <b/>
      <sz val="9"/>
      <color rgb="FFFF00FF"/>
      <name val="BIZ UDPゴシック"/>
      <family val="3"/>
      <charset val="128"/>
    </font>
    <font>
      <sz val="9"/>
      <color rgb="FF008000"/>
      <name val="BIZ UDPゴシック"/>
      <family val="3"/>
      <charset val="128"/>
    </font>
    <font>
      <sz val="9"/>
      <color rgb="FF006600"/>
      <name val="BIZ UDPゴシック"/>
      <family val="3"/>
      <charset val="128"/>
    </font>
    <font>
      <b/>
      <sz val="9"/>
      <color rgb="FF006600"/>
      <name val="BIZ UDPゴシック"/>
      <family val="3"/>
      <charset val="128"/>
    </font>
    <font>
      <sz val="9"/>
      <color rgb="FFC00000"/>
      <name val="BIZ UDPゴシック"/>
      <family val="3"/>
      <charset val="128"/>
    </font>
    <font>
      <b/>
      <sz val="8"/>
      <color rgb="FFC00000"/>
      <name val="BIZ UDPゴシック"/>
      <family val="3"/>
      <charset val="128"/>
    </font>
    <font>
      <sz val="8"/>
      <color theme="1"/>
      <name val="BIZ UDPゴシック"/>
      <family val="3"/>
      <charset val="128"/>
    </font>
    <font>
      <i/>
      <sz val="9"/>
      <name val="BIZ UDPゴシック"/>
      <family val="3"/>
      <charset val="128"/>
    </font>
    <font>
      <sz val="9"/>
      <color rgb="FF0000FF"/>
      <name val="BIZ UDPゴシック"/>
      <family val="3"/>
      <charset val="128"/>
    </font>
    <font>
      <b/>
      <sz val="8"/>
      <color rgb="FF006600"/>
      <name val="BIZ UDPゴシック"/>
      <family val="3"/>
      <charset val="128"/>
    </font>
    <font>
      <sz val="8"/>
      <color rgb="FFC00000"/>
      <name val="BIZ UDPゴシック"/>
      <family val="3"/>
      <charset val="128"/>
    </font>
    <font>
      <sz val="6"/>
      <name val="BIZ UDPゴシック"/>
      <family val="3"/>
      <charset val="128"/>
    </font>
    <font>
      <b/>
      <sz val="9"/>
      <color rgb="FFFF0066"/>
      <name val="BIZ UDPゴシック"/>
      <family val="3"/>
      <charset val="128"/>
    </font>
    <font>
      <sz val="9"/>
      <color theme="1"/>
      <name val="BIZ UDPゴシック"/>
      <family val="3"/>
      <charset val="128"/>
    </font>
    <font>
      <b/>
      <sz val="9"/>
      <color rgb="FFFFFF00"/>
      <name val="BIZ UDPゴシック"/>
      <family val="3"/>
      <charset val="128"/>
    </font>
    <font>
      <b/>
      <sz val="9"/>
      <color rgb="FFFF0000"/>
      <name val="BIZ UDPゴシック"/>
      <family val="3"/>
      <charset val="128"/>
    </font>
    <font>
      <b/>
      <sz val="11"/>
      <color rgb="FFFFFF00"/>
      <name val="BIZ UDPゴシック"/>
      <family val="3"/>
      <charset val="128"/>
    </font>
    <font>
      <b/>
      <sz val="11"/>
      <color rgb="FFFFFF00"/>
      <name val="Arial"/>
      <family val="2"/>
    </font>
    <font>
      <sz val="9"/>
      <name val="Arial"/>
      <family val="3"/>
      <charset val="128"/>
    </font>
    <font>
      <b/>
      <sz val="9"/>
      <name val="Arial"/>
      <family val="3"/>
      <charset val="128"/>
    </font>
    <font>
      <sz val="8"/>
      <name val="Arial"/>
      <family val="3"/>
      <charset val="128"/>
    </font>
    <font>
      <sz val="8"/>
      <name val="Arial"/>
      <family val="2"/>
      <charset val="128"/>
    </font>
    <font>
      <i/>
      <sz val="8"/>
      <name val="Arial"/>
      <family val="2"/>
    </font>
    <font>
      <i/>
      <sz val="8"/>
      <name val="BIZ UDPゴシック"/>
      <family val="3"/>
      <charset val="128"/>
    </font>
    <font>
      <sz val="8"/>
      <color rgb="FF0000FF"/>
      <name val="BIZ UDPゴシック"/>
      <family val="3"/>
      <charset val="128"/>
    </font>
    <font>
      <sz val="8"/>
      <name val="Arial"/>
      <family val="3"/>
    </font>
    <font>
      <b/>
      <i/>
      <sz val="9"/>
      <name val="Arial"/>
      <family val="2"/>
    </font>
    <font>
      <b/>
      <sz val="8"/>
      <name val="BIZ UDPゴシック"/>
      <family val="3"/>
      <charset val="128"/>
    </font>
    <font>
      <i/>
      <sz val="8"/>
      <color rgb="FF0070C0"/>
      <name val="Arial"/>
      <family val="2"/>
    </font>
    <font>
      <b/>
      <i/>
      <sz val="8"/>
      <color rgb="FF0070C0"/>
      <name val="Arial"/>
      <family val="2"/>
    </font>
    <font>
      <sz val="11"/>
      <name val="BIZ UDPゴシック"/>
      <family val="2"/>
      <charset val="128"/>
    </font>
    <font>
      <b/>
      <sz val="11"/>
      <color rgb="FFFF0000"/>
      <name val="BIZ UDPゴシック"/>
      <family val="3"/>
      <charset val="128"/>
    </font>
    <font>
      <sz val="10"/>
      <color rgb="FFC00000"/>
      <name val="BIZ UDPゴシック"/>
      <family val="3"/>
      <charset val="128"/>
    </font>
    <font>
      <sz val="11"/>
      <name val="Arial Narrow"/>
      <family val="3"/>
      <charset val="128"/>
    </font>
    <font>
      <b/>
      <sz val="9"/>
      <color theme="3"/>
      <name val="Arial"/>
      <family val="2"/>
    </font>
    <font>
      <sz val="9"/>
      <color theme="1"/>
      <name val="Arial"/>
      <family val="3"/>
      <charset val="1"/>
    </font>
    <font>
      <sz val="9"/>
      <color theme="1"/>
      <name val="Arial"/>
      <family val="3"/>
      <charset val="128"/>
    </font>
    <font>
      <sz val="8"/>
      <name val="Arial Narrow"/>
      <family val="3"/>
      <charset val="128"/>
    </font>
    <font>
      <sz val="9"/>
      <color theme="1"/>
      <name val="ＭＳ ゴシック"/>
      <family val="3"/>
      <charset val="128"/>
    </font>
    <font>
      <sz val="9"/>
      <color rgb="FFC00000"/>
      <name val="Arial Narrow"/>
      <family val="2"/>
    </font>
    <font>
      <sz val="9"/>
      <name val="ＭＳ Ｐゴシック"/>
      <family val="2"/>
      <charset val="128"/>
    </font>
  </fonts>
  <fills count="72">
    <fill>
      <patternFill patternType="none"/>
    </fill>
    <fill>
      <patternFill patternType="gray125"/>
    </fill>
    <fill>
      <patternFill patternType="solid">
        <fgColor rgb="FFCCFFFF"/>
        <bgColor indexed="64"/>
      </patternFill>
    </fill>
    <fill>
      <patternFill patternType="solid">
        <fgColor rgb="FFFFFFCC"/>
        <bgColor indexed="64"/>
      </patternFill>
    </fill>
    <fill>
      <patternFill patternType="solid">
        <fgColor rgb="FFFFFF00"/>
        <bgColor indexed="64"/>
      </patternFill>
    </fill>
    <fill>
      <patternFill patternType="solid">
        <fgColor rgb="FFCCCCFF"/>
        <bgColor indexed="64"/>
      </patternFill>
    </fill>
    <fill>
      <patternFill patternType="solid">
        <fgColor rgb="FFFFCCFF"/>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7" tint="0.59999389629810485"/>
        <bgColor indexed="64"/>
      </patternFill>
    </fill>
    <fill>
      <patternFill patternType="solid">
        <fgColor rgb="FF9FFF9F"/>
        <bgColor indexed="64"/>
      </patternFill>
    </fill>
    <fill>
      <patternFill patternType="solid">
        <fgColor theme="9" tint="0.79998168889431442"/>
        <bgColor indexed="64"/>
      </patternFill>
    </fill>
    <fill>
      <patternFill patternType="solid">
        <fgColor rgb="FF00FFFF"/>
        <bgColor indexed="64"/>
      </patternFill>
    </fill>
    <fill>
      <patternFill patternType="solid">
        <fgColor theme="9" tint="0.59999389629810485"/>
        <bgColor indexed="64"/>
      </patternFill>
    </fill>
    <fill>
      <patternFill patternType="solid">
        <fgColor rgb="FFDF9FFF"/>
        <bgColor indexed="64"/>
      </patternFill>
    </fill>
    <fill>
      <patternFill patternType="solid">
        <fgColor rgb="FFFFFFCD"/>
        <bgColor indexed="64"/>
      </patternFill>
    </fill>
    <fill>
      <patternFill patternType="solid">
        <fgColor rgb="FF66FFFF"/>
        <bgColor indexed="64"/>
      </patternFill>
    </fill>
    <fill>
      <patternFill patternType="solid">
        <fgColor theme="2" tint="-9.9978637043366805E-2"/>
        <bgColor indexed="64"/>
      </patternFill>
    </fill>
    <fill>
      <patternFill patternType="solid">
        <fgColor rgb="FFFFE7FF"/>
        <bgColor indexed="64"/>
      </patternFill>
    </fill>
    <fill>
      <patternFill patternType="solid">
        <fgColor rgb="FFEAFFD5"/>
        <bgColor indexed="64"/>
      </patternFill>
    </fill>
    <fill>
      <patternFill patternType="solid">
        <fgColor rgb="FF99FF33"/>
        <bgColor indexed="64"/>
      </patternFill>
    </fill>
    <fill>
      <patternFill patternType="solid">
        <fgColor rgb="FF99FF99"/>
        <bgColor indexed="64"/>
      </patternFill>
    </fill>
    <fill>
      <patternFill patternType="solid">
        <fgColor rgb="FFFFF5D9"/>
        <bgColor indexed="64"/>
      </patternFill>
    </fill>
    <fill>
      <patternFill patternType="solid">
        <fgColor theme="4" tint="0.59999389629810485"/>
        <bgColor indexed="64"/>
      </patternFill>
    </fill>
    <fill>
      <patternFill patternType="solid">
        <fgColor rgb="FF99FFCC"/>
        <bgColor indexed="64"/>
      </patternFill>
    </fill>
    <fill>
      <patternFill patternType="solid">
        <fgColor theme="8" tint="0.79998168889431442"/>
        <bgColor indexed="64"/>
      </patternFill>
    </fill>
    <fill>
      <patternFill patternType="solid">
        <fgColor rgb="FFCCFF99"/>
        <bgColor indexed="64"/>
      </patternFill>
    </fill>
    <fill>
      <patternFill patternType="solid">
        <fgColor rgb="FFF68686"/>
        <bgColor indexed="64"/>
      </patternFill>
    </fill>
    <fill>
      <patternFill patternType="solid">
        <fgColor rgb="FFB9E8FF"/>
        <bgColor indexed="64"/>
      </patternFill>
    </fill>
    <fill>
      <patternFill patternType="solid">
        <fgColor rgb="FFF9E1FF"/>
        <bgColor indexed="64"/>
      </patternFill>
    </fill>
    <fill>
      <patternFill patternType="solid">
        <fgColor theme="0" tint="-0.34998626667073579"/>
        <bgColor indexed="64"/>
      </patternFill>
    </fill>
    <fill>
      <patternFill patternType="solid">
        <fgColor rgb="FFECD9FF"/>
        <bgColor indexed="64"/>
      </patternFill>
    </fill>
    <fill>
      <patternFill patternType="solid">
        <fgColor rgb="FFDEBDFF"/>
        <bgColor indexed="64"/>
      </patternFill>
    </fill>
    <fill>
      <patternFill patternType="solid">
        <fgColor rgb="FFEDFFB9"/>
        <bgColor indexed="64"/>
      </patternFill>
    </fill>
    <fill>
      <patternFill patternType="solid">
        <fgColor rgb="FFC9FFED"/>
        <bgColor indexed="64"/>
      </patternFill>
    </fill>
    <fill>
      <patternFill patternType="solid">
        <fgColor rgb="FFFFDDFF"/>
        <bgColor indexed="64"/>
      </patternFill>
    </fill>
    <fill>
      <patternFill patternType="solid">
        <fgColor rgb="FFFFE38B"/>
        <bgColor indexed="64"/>
      </patternFill>
    </fill>
    <fill>
      <patternFill patternType="solid">
        <fgColor rgb="FFE6B8B7"/>
        <bgColor indexed="64"/>
      </patternFill>
    </fill>
    <fill>
      <patternFill patternType="solid">
        <fgColor rgb="FFFCD5B4"/>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D5ACFE"/>
        <bgColor indexed="64"/>
      </patternFill>
    </fill>
    <fill>
      <patternFill patternType="solid">
        <fgColor rgb="FFFFEEA7"/>
        <bgColor indexed="64"/>
      </patternFill>
    </fill>
    <fill>
      <patternFill patternType="solid">
        <fgColor rgb="FFEFECF4"/>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99FF66"/>
        <bgColor indexed="64"/>
      </patternFill>
    </fill>
    <fill>
      <patternFill patternType="solid">
        <fgColor rgb="FFFFE1FF"/>
        <bgColor indexed="64"/>
      </patternFill>
    </fill>
    <fill>
      <gradientFill degree="90">
        <stop position="0">
          <color rgb="FFFFCCFF"/>
        </stop>
        <stop position="0.5">
          <color theme="0"/>
        </stop>
        <stop position="1">
          <color rgb="FFFFCCFF"/>
        </stop>
      </gradientFill>
    </fill>
    <fill>
      <gradientFill degree="90">
        <stop position="0">
          <color rgb="FFFFFF00"/>
        </stop>
        <stop position="0.5">
          <color theme="0"/>
        </stop>
        <stop position="1">
          <color rgb="FFFFFF00"/>
        </stop>
      </gradientFill>
    </fill>
    <fill>
      <patternFill patternType="solid">
        <fgColor rgb="FFAFFFFF"/>
        <bgColor indexed="64"/>
      </patternFill>
    </fill>
    <fill>
      <patternFill patternType="solid">
        <fgColor rgb="FFD2FF9B"/>
        <bgColor indexed="64"/>
      </patternFill>
    </fill>
    <fill>
      <patternFill patternType="solid">
        <fgColor rgb="FFECE7F1"/>
        <bgColor indexed="64"/>
      </patternFill>
    </fill>
    <fill>
      <patternFill patternType="solid">
        <fgColor rgb="FFCCFF66"/>
        <bgColor indexed="64"/>
      </patternFill>
    </fill>
    <fill>
      <patternFill patternType="solid">
        <fgColor rgb="FFFFE093"/>
        <bgColor indexed="64"/>
      </patternFill>
    </fill>
    <fill>
      <patternFill patternType="solid">
        <fgColor rgb="FF79FFFF"/>
        <bgColor indexed="64"/>
      </patternFill>
    </fill>
    <fill>
      <patternFill patternType="solid">
        <fgColor rgb="FFE4EFE1"/>
        <bgColor indexed="64"/>
      </patternFill>
    </fill>
    <fill>
      <patternFill patternType="solid">
        <fgColor rgb="FFF6FCD4"/>
        <bgColor indexed="64"/>
      </patternFill>
    </fill>
    <fill>
      <patternFill patternType="solid">
        <fgColor rgb="FFFFF0C9"/>
        <bgColor indexed="64"/>
      </patternFill>
    </fill>
    <fill>
      <patternFill patternType="solid">
        <fgColor rgb="FFE2F5FE"/>
        <bgColor indexed="64"/>
      </patternFill>
    </fill>
    <fill>
      <patternFill patternType="solid">
        <fgColor rgb="FFEDFFCD"/>
        <bgColor indexed="64"/>
      </patternFill>
    </fill>
    <fill>
      <patternFill patternType="solid">
        <fgColor rgb="FF66FFCC"/>
        <bgColor indexed="64"/>
      </patternFill>
    </fill>
    <fill>
      <patternFill patternType="solid">
        <fgColor theme="6" tint="0.39997558519241921"/>
        <bgColor indexed="64"/>
      </patternFill>
    </fill>
    <fill>
      <patternFill patternType="solid">
        <fgColor rgb="FFB9E1FD"/>
        <bgColor indexed="64"/>
      </patternFill>
    </fill>
    <fill>
      <patternFill patternType="solid">
        <fgColor rgb="FFE9D3BD"/>
        <bgColor indexed="64"/>
      </patternFill>
    </fill>
  </fills>
  <borders count="471">
    <border>
      <left/>
      <right/>
      <top/>
      <bottom/>
      <diagonal/>
    </border>
    <border>
      <left/>
      <right/>
      <top/>
      <bottom style="double">
        <color indexed="64"/>
      </bottom>
      <diagonal/>
    </border>
    <border>
      <left/>
      <right/>
      <top/>
      <bottom style="thin">
        <color indexed="64"/>
      </bottom>
      <diagonal/>
    </border>
    <border>
      <left/>
      <right/>
      <top/>
      <bottom style="medium">
        <color indexed="64"/>
      </bottom>
      <diagonal/>
    </border>
    <border>
      <left/>
      <right/>
      <top style="double">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top style="double">
        <color indexed="64"/>
      </top>
      <bottom style="double">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medium">
        <color indexed="64"/>
      </top>
      <bottom/>
      <diagonal/>
    </border>
    <border>
      <left style="thin">
        <color indexed="64"/>
      </left>
      <right style="thin">
        <color theme="0" tint="-0.14999847407452621"/>
      </right>
      <top/>
      <bottom style="medium">
        <color indexed="64"/>
      </bottom>
      <diagonal/>
    </border>
    <border>
      <left style="thin">
        <color theme="0" tint="-0.14999847407452621"/>
      </left>
      <right style="thin">
        <color indexed="64"/>
      </right>
      <top/>
      <bottom style="medium">
        <color indexed="64"/>
      </bottom>
      <diagonal/>
    </border>
    <border>
      <left/>
      <right style="thin">
        <color theme="0" tint="-0.14999847407452621"/>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double">
        <color rgb="FFC00000"/>
      </bottom>
      <diagonal/>
    </border>
    <border>
      <left style="double">
        <color rgb="FFC00000"/>
      </left>
      <right style="double">
        <color rgb="FFC00000"/>
      </right>
      <top style="double">
        <color rgb="FFC00000"/>
      </top>
      <bottom style="double">
        <color rgb="FFC00000"/>
      </bottom>
      <diagonal/>
    </border>
    <border>
      <left style="medium">
        <color indexed="64"/>
      </left>
      <right style="medium">
        <color indexed="64"/>
      </right>
      <top style="medium">
        <color indexed="64"/>
      </top>
      <bottom/>
      <diagonal/>
    </border>
    <border>
      <left style="double">
        <color rgb="FFC00000"/>
      </left>
      <right style="double">
        <color rgb="FFC00000"/>
      </right>
      <top/>
      <bottom style="double">
        <color rgb="FFC00000"/>
      </bottom>
      <diagonal/>
    </border>
    <border>
      <left style="double">
        <color rgb="FFC00000"/>
      </left>
      <right style="double">
        <color rgb="FFC00000"/>
      </right>
      <top style="double">
        <color rgb="FFC00000"/>
      </top>
      <bottom/>
      <diagonal/>
    </border>
    <border>
      <left style="double">
        <color rgb="FFC00000"/>
      </left>
      <right style="double">
        <color rgb="FFC00000"/>
      </right>
      <top/>
      <bottom/>
      <diagonal/>
    </border>
    <border>
      <left/>
      <right style="medium">
        <color indexed="64"/>
      </right>
      <top style="medium">
        <color indexed="64"/>
      </top>
      <bottom style="medium">
        <color indexed="64"/>
      </bottom>
      <diagonal/>
    </border>
    <border>
      <left/>
      <right style="thin">
        <color indexed="64"/>
      </right>
      <top style="medium">
        <color indexed="64"/>
      </top>
      <bottom style="double">
        <color rgb="FFC00000"/>
      </bottom>
      <diagonal/>
    </border>
    <border>
      <left/>
      <right style="thin">
        <color indexed="64"/>
      </right>
      <top style="double">
        <color rgb="FFC00000"/>
      </top>
      <bottom style="double">
        <color rgb="FFC0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medium">
        <color indexed="64"/>
      </left>
      <right style="thin">
        <color indexed="64"/>
      </right>
      <top style="thin">
        <color indexed="64"/>
      </top>
      <bottom style="medium">
        <color indexed="64"/>
      </bottom>
      <diagonal/>
    </border>
    <border>
      <left style="double">
        <color rgb="FFC00000"/>
      </left>
      <right style="double">
        <color rgb="FFC00000"/>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theme="0" tint="-0.499984740745262"/>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theme="0" tint="-0.14999847407452621"/>
      </right>
      <top style="medium">
        <color indexed="64"/>
      </top>
      <bottom style="hair">
        <color indexed="64"/>
      </bottom>
      <diagonal/>
    </border>
    <border>
      <left style="thin">
        <color theme="0" tint="-0.14999847407452621"/>
      </left>
      <right style="thin">
        <color indexed="64"/>
      </right>
      <top style="medium">
        <color indexed="64"/>
      </top>
      <bottom style="hair">
        <color indexed="64"/>
      </bottom>
      <diagonal/>
    </border>
    <border>
      <left style="thin">
        <color indexed="64"/>
      </left>
      <right style="double">
        <color rgb="FFC00000"/>
      </right>
      <top style="medium">
        <color indexed="64"/>
      </top>
      <bottom style="hair">
        <color indexed="64"/>
      </bottom>
      <diagonal/>
    </border>
    <border>
      <left style="double">
        <color rgb="FFC00000"/>
      </left>
      <right style="double">
        <color rgb="FFC00000"/>
      </right>
      <top style="double">
        <color rgb="FFC00000"/>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thin">
        <color theme="0" tint="-0.14999847407452621"/>
      </right>
      <top style="hair">
        <color indexed="64"/>
      </top>
      <bottom style="hair">
        <color indexed="64"/>
      </bottom>
      <diagonal/>
    </border>
    <border>
      <left style="thin">
        <color theme="0" tint="-0.14999847407452621"/>
      </left>
      <right style="thin">
        <color indexed="64"/>
      </right>
      <top style="hair">
        <color indexed="64"/>
      </top>
      <bottom style="hair">
        <color indexed="64"/>
      </bottom>
      <diagonal/>
    </border>
    <border>
      <left style="thin">
        <color indexed="64"/>
      </left>
      <right style="double">
        <color rgb="FFC00000"/>
      </right>
      <top style="hair">
        <color indexed="64"/>
      </top>
      <bottom style="hair">
        <color indexed="64"/>
      </bottom>
      <diagonal/>
    </border>
    <border>
      <left style="double">
        <color rgb="FFC00000"/>
      </left>
      <right style="double">
        <color rgb="FFC00000"/>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double">
        <color rgb="FFC00000"/>
      </right>
      <top/>
      <bottom style="medium">
        <color indexed="64"/>
      </bottom>
      <diagonal/>
    </border>
    <border>
      <left/>
      <right style="thin">
        <color theme="0" tint="-0.14999847407452621"/>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hair">
        <color theme="0" tint="-0.249977111117893"/>
      </right>
      <top style="hair">
        <color indexed="64"/>
      </top>
      <bottom style="hair">
        <color indexed="64"/>
      </bottom>
      <diagonal/>
    </border>
    <border>
      <left style="thin">
        <color indexed="64"/>
      </left>
      <right style="thin">
        <color theme="0" tint="-0.14999847407452621"/>
      </right>
      <top/>
      <bottom style="hair">
        <color indexed="64"/>
      </bottom>
      <diagonal/>
    </border>
    <border>
      <left style="thin">
        <color theme="0" tint="-0.14999847407452621"/>
      </left>
      <right style="thin">
        <color indexed="64"/>
      </right>
      <top/>
      <bottom style="hair">
        <color indexed="64"/>
      </bottom>
      <diagonal/>
    </border>
    <border>
      <left style="thin">
        <color indexed="64"/>
      </left>
      <right/>
      <top/>
      <bottom style="hair">
        <color indexed="64"/>
      </bottom>
      <diagonal/>
    </border>
    <border>
      <left style="double">
        <color rgb="FFC00000"/>
      </left>
      <right style="double">
        <color rgb="FFC00000"/>
      </right>
      <top/>
      <bottom style="hair">
        <color indexed="64"/>
      </bottom>
      <diagonal/>
    </border>
    <border>
      <left/>
      <right style="thin">
        <color theme="0" tint="-0.14999847407452621"/>
      </right>
      <top style="medium">
        <color indexed="64"/>
      </top>
      <bottom style="hair">
        <color indexed="64"/>
      </bottom>
      <diagonal/>
    </border>
    <border>
      <left/>
      <right style="thin">
        <color theme="0" tint="-0.14999847407452621"/>
      </right>
      <top/>
      <bottom style="hair">
        <color indexed="64"/>
      </bottom>
      <diagonal/>
    </border>
    <border>
      <left style="hair">
        <color theme="0" tint="-0.249977111117893"/>
      </left>
      <right style="thin">
        <color indexed="64"/>
      </right>
      <top style="medium">
        <color indexed="64"/>
      </top>
      <bottom style="hair">
        <color indexed="64"/>
      </bottom>
      <diagonal/>
    </border>
    <border>
      <left style="medium">
        <color indexed="64"/>
      </left>
      <right style="thin">
        <color indexed="64"/>
      </right>
      <top/>
      <bottom style="thin">
        <color indexed="64"/>
      </bottom>
      <diagonal/>
    </border>
    <border>
      <left style="double">
        <color rgb="FFC00000"/>
      </left>
      <right style="double">
        <color rgb="FFC00000"/>
      </right>
      <top/>
      <bottom style="thin">
        <color indexed="64"/>
      </bottom>
      <diagonal/>
    </border>
    <border>
      <left/>
      <right/>
      <top/>
      <bottom style="hair">
        <color indexed="64"/>
      </bottom>
      <diagonal/>
    </border>
    <border>
      <left/>
      <right style="double">
        <color rgb="FFC00000"/>
      </right>
      <top style="hair">
        <color indexed="64"/>
      </top>
      <bottom style="hair">
        <color indexed="64"/>
      </bottom>
      <diagonal/>
    </border>
    <border>
      <left/>
      <right style="double">
        <color rgb="FFC00000"/>
      </right>
      <top/>
      <bottom style="medium">
        <color indexed="64"/>
      </bottom>
      <diagonal/>
    </border>
    <border>
      <left style="hair">
        <color theme="0" tint="-0.249977111117893"/>
      </left>
      <right style="thin">
        <color indexed="64"/>
      </right>
      <top style="hair">
        <color indexed="64"/>
      </top>
      <bottom style="hair">
        <color indexed="64"/>
      </bottom>
      <diagonal/>
    </border>
    <border>
      <left/>
      <right/>
      <top style="thin">
        <color indexed="64"/>
      </top>
      <bottom style="medium">
        <color indexed="64"/>
      </bottom>
      <diagonal/>
    </border>
    <border>
      <left style="double">
        <color rgb="FFC00000"/>
      </left>
      <right style="double">
        <color rgb="FFC00000"/>
      </right>
      <top style="hair">
        <color indexed="64"/>
      </top>
      <bottom style="double">
        <color rgb="FFC00000"/>
      </bottom>
      <diagonal/>
    </border>
    <border>
      <left/>
      <right style="thin">
        <color indexed="64"/>
      </right>
      <top/>
      <bottom style="double">
        <color rgb="FFC00000"/>
      </bottom>
      <diagonal/>
    </border>
    <border>
      <left style="medium">
        <color indexed="64"/>
      </left>
      <right/>
      <top style="medium">
        <color indexed="64"/>
      </top>
      <bottom style="thin">
        <color indexed="64"/>
      </bottom>
      <diagonal/>
    </border>
    <border>
      <left/>
      <right style="thin">
        <color indexed="64"/>
      </right>
      <top style="hair">
        <color indexed="64"/>
      </top>
      <bottom style="medium">
        <color indexed="64"/>
      </bottom>
      <diagonal/>
    </border>
    <border>
      <left/>
      <right style="medium">
        <color indexed="64"/>
      </right>
      <top style="medium">
        <color indexed="64"/>
      </top>
      <bottom/>
      <diagonal/>
    </border>
    <border>
      <left/>
      <right/>
      <top style="medium">
        <color indexed="64"/>
      </top>
      <bottom style="double">
        <color rgb="FFC00000"/>
      </bottom>
      <diagonal/>
    </border>
    <border>
      <left style="thin">
        <color indexed="64"/>
      </left>
      <right/>
      <top style="thin">
        <color indexed="64"/>
      </top>
      <bottom style="thin">
        <color indexed="64"/>
      </bottom>
      <diagonal/>
    </border>
    <border>
      <left style="double">
        <color rgb="FFC00000"/>
      </left>
      <right/>
      <top/>
      <bottom style="double">
        <color indexed="64"/>
      </bottom>
      <diagonal/>
    </border>
    <border>
      <left/>
      <right style="medium">
        <color indexed="64"/>
      </right>
      <top/>
      <bottom style="thin">
        <color indexed="64"/>
      </bottom>
      <diagonal/>
    </border>
    <border>
      <left style="thin">
        <color indexed="64"/>
      </left>
      <right style="double">
        <color rgb="FFC00000"/>
      </right>
      <top/>
      <bottom/>
      <diagonal/>
    </border>
    <border>
      <left style="double">
        <color rgb="FF006600"/>
      </left>
      <right style="thin">
        <color indexed="64"/>
      </right>
      <top style="medium">
        <color indexed="64"/>
      </top>
      <bottom/>
      <diagonal/>
    </border>
    <border>
      <left style="double">
        <color rgb="FF006600"/>
      </left>
      <right style="thin">
        <color indexed="64"/>
      </right>
      <top/>
      <bottom/>
      <diagonal/>
    </border>
    <border>
      <left style="double">
        <color rgb="FFC00000"/>
      </left>
      <right style="double">
        <color indexed="64"/>
      </right>
      <top style="medium">
        <color indexed="64"/>
      </top>
      <bottom/>
      <diagonal/>
    </border>
    <border>
      <left style="double">
        <color rgb="FFC00000"/>
      </left>
      <right style="double">
        <color indexed="64"/>
      </right>
      <top/>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double">
        <color indexed="64"/>
      </right>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bottom/>
      <diagonal/>
    </border>
    <border>
      <left/>
      <right style="double">
        <color indexed="64"/>
      </right>
      <top style="medium">
        <color indexed="64"/>
      </top>
      <bottom style="hair">
        <color indexed="64"/>
      </bottom>
      <diagonal/>
    </border>
    <border>
      <left style="thin">
        <color indexed="64"/>
      </left>
      <right style="double">
        <color indexed="64"/>
      </right>
      <top/>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bottom style="hair">
        <color indexed="64"/>
      </bottom>
      <diagonal/>
    </border>
    <border>
      <left style="thin">
        <color indexed="64"/>
      </left>
      <right style="double">
        <color indexed="64"/>
      </right>
      <top/>
      <bottom style="medium">
        <color indexed="64"/>
      </bottom>
      <diagonal/>
    </border>
    <border>
      <left/>
      <right style="double">
        <color indexed="64"/>
      </right>
      <top style="medium">
        <color indexed="64"/>
      </top>
      <bottom style="medium">
        <color indexed="64"/>
      </bottom>
      <diagonal/>
    </border>
    <border>
      <left style="double">
        <color rgb="FFC00000"/>
      </left>
      <right style="double">
        <color indexed="64"/>
      </right>
      <top/>
      <bottom style="medium">
        <color indexed="64"/>
      </bottom>
      <diagonal/>
    </border>
    <border>
      <left style="double">
        <color rgb="FFC00000"/>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medium">
        <color indexed="64"/>
      </top>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medium">
        <color indexed="64"/>
      </bottom>
      <diagonal/>
    </border>
    <border>
      <left/>
      <right style="double">
        <color rgb="FFC00000"/>
      </right>
      <top/>
      <bottom style="double">
        <color indexed="64"/>
      </bottom>
      <diagonal/>
    </border>
    <border>
      <left/>
      <right style="medium">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medium">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thin">
        <color theme="0" tint="-0.14999847407452621"/>
      </right>
      <top style="thin">
        <color theme="0" tint="-0.249977111117893"/>
      </top>
      <bottom style="medium">
        <color indexed="64"/>
      </bottom>
      <diagonal/>
    </border>
    <border>
      <left/>
      <right style="thin">
        <color theme="0" tint="-0.499984740745262"/>
      </right>
      <top style="thin">
        <color theme="0" tint="-0.249977111117893"/>
      </top>
      <bottom style="medium">
        <color indexed="64"/>
      </bottom>
      <diagonal/>
    </border>
    <border>
      <left style="thin">
        <color theme="0" tint="-0.499984740745262"/>
      </left>
      <right style="thin">
        <color theme="0" tint="-0.14999847407452621"/>
      </right>
      <top style="thin">
        <color theme="0" tint="-0.249977111117893"/>
      </top>
      <bottom style="medium">
        <color indexed="64"/>
      </bottom>
      <diagonal/>
    </border>
    <border>
      <left/>
      <right style="thin">
        <color indexed="64"/>
      </right>
      <top style="thin">
        <color theme="0" tint="-0.249977111117893"/>
      </top>
      <bottom style="medium">
        <color indexed="64"/>
      </bottom>
      <diagonal/>
    </border>
    <border>
      <left style="double">
        <color rgb="FF006600"/>
      </left>
      <right style="thin">
        <color indexed="64"/>
      </right>
      <top style="medium">
        <color indexed="64"/>
      </top>
      <bottom style="medium">
        <color indexed="64"/>
      </bottom>
      <diagonal/>
    </border>
    <border>
      <left/>
      <right style="double">
        <color rgb="FF006600"/>
      </right>
      <top/>
      <bottom style="medium">
        <color indexed="64"/>
      </bottom>
      <diagonal/>
    </border>
    <border>
      <left style="thin">
        <color indexed="64"/>
      </left>
      <right style="double">
        <color rgb="FF006600"/>
      </right>
      <top style="medium">
        <color indexed="64"/>
      </top>
      <bottom/>
      <diagonal/>
    </border>
    <border>
      <left style="thin">
        <color indexed="64"/>
      </left>
      <right style="double">
        <color rgb="FF006600"/>
      </right>
      <top/>
      <bottom style="medium">
        <color indexed="64"/>
      </bottom>
      <diagonal/>
    </border>
    <border>
      <left style="double">
        <color rgb="FF006600"/>
      </left>
      <right style="thin">
        <color indexed="64"/>
      </right>
      <top/>
      <bottom style="medium">
        <color indexed="64"/>
      </bottom>
      <diagonal/>
    </border>
    <border>
      <left style="thin">
        <color indexed="64"/>
      </left>
      <right style="double">
        <color rgb="FFC00000"/>
      </right>
      <top style="medium">
        <color indexed="64"/>
      </top>
      <bottom/>
      <diagonal/>
    </border>
    <border>
      <left style="medium">
        <color indexed="64"/>
      </left>
      <right/>
      <top style="thin">
        <color indexed="64"/>
      </top>
      <bottom style="medium">
        <color indexed="64"/>
      </bottom>
      <diagonal/>
    </border>
    <border>
      <left style="double">
        <color rgb="FFC00000"/>
      </left>
      <right style="double">
        <color indexed="64"/>
      </right>
      <top/>
      <bottom style="thin">
        <color indexed="64"/>
      </bottom>
      <diagonal/>
    </border>
    <border>
      <left/>
      <right style="medium">
        <color indexed="64"/>
      </right>
      <top style="medium">
        <color indexed="64"/>
      </top>
      <bottom style="thin">
        <color indexed="64"/>
      </bottom>
      <diagonal/>
    </border>
    <border>
      <left/>
      <right style="double">
        <color rgb="FFC00000"/>
      </right>
      <top/>
      <bottom style="hair">
        <color indexed="64"/>
      </bottom>
      <diagonal/>
    </border>
    <border>
      <left style="thin">
        <color indexed="64"/>
      </left>
      <right style="double">
        <color rgb="FF006600"/>
      </right>
      <top/>
      <bottom/>
      <diagonal/>
    </border>
    <border>
      <left style="thin">
        <color indexed="64"/>
      </left>
      <right/>
      <top style="medium">
        <color indexed="64"/>
      </top>
      <bottom style="double">
        <color rgb="FFC00000"/>
      </bottom>
      <diagonal/>
    </border>
    <border>
      <left style="thin">
        <color indexed="64"/>
      </left>
      <right/>
      <top style="thin">
        <color theme="1" tint="0.499984740745262"/>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indexed="64"/>
      </left>
      <right style="double">
        <color rgb="FFC00000"/>
      </right>
      <top style="hair">
        <color indexed="64"/>
      </top>
      <bottom style="thin">
        <color indexed="64"/>
      </bottom>
      <diagonal/>
    </border>
    <border>
      <left/>
      <right style="hair">
        <color theme="0" tint="-0.249977111117893"/>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theme="0" tint="-0.14999847407452621"/>
      </right>
      <top style="hair">
        <color indexed="64"/>
      </top>
      <bottom style="thin">
        <color indexed="64"/>
      </bottom>
      <diagonal/>
    </border>
    <border>
      <left/>
      <right style="thin">
        <color theme="0" tint="-0.14999847407452621"/>
      </right>
      <top style="hair">
        <color indexed="64"/>
      </top>
      <bottom style="thin">
        <color indexed="64"/>
      </bottom>
      <diagonal/>
    </border>
    <border>
      <left style="thin">
        <color theme="0" tint="-0.14999847407452621"/>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double">
        <color rgb="FFC00000"/>
      </left>
      <right style="double">
        <color rgb="FFC00000"/>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theme="0" tint="-0.14999847407452621"/>
      </right>
      <top style="hair">
        <color indexed="64"/>
      </top>
      <bottom style="hair">
        <color theme="1" tint="0.499984740745262"/>
      </bottom>
      <diagonal/>
    </border>
    <border>
      <left style="thin">
        <color indexed="64"/>
      </left>
      <right style="thin">
        <color indexed="64"/>
      </right>
      <top style="hair">
        <color indexed="64"/>
      </top>
      <bottom style="hair">
        <color theme="1" tint="0.499984740745262"/>
      </bottom>
      <diagonal/>
    </border>
    <border>
      <left style="thin">
        <color theme="0" tint="-0.14999847407452621"/>
      </left>
      <right style="thin">
        <color indexed="64"/>
      </right>
      <top style="hair">
        <color indexed="64"/>
      </top>
      <bottom style="hair">
        <color theme="1" tint="0.499984740745262"/>
      </bottom>
      <diagonal/>
    </border>
    <border>
      <left style="thin">
        <color indexed="64"/>
      </left>
      <right style="double">
        <color rgb="FFC00000"/>
      </right>
      <top style="hair">
        <color indexed="64"/>
      </top>
      <bottom style="hair">
        <color theme="1" tint="0.499984740745262"/>
      </bottom>
      <diagonal/>
    </border>
    <border>
      <left style="double">
        <color rgb="FFC00000"/>
      </left>
      <right style="double">
        <color rgb="FFC00000"/>
      </right>
      <top style="hair">
        <color indexed="64"/>
      </top>
      <bottom style="hair">
        <color theme="1" tint="0.499984740745262"/>
      </bottom>
      <diagonal/>
    </border>
    <border>
      <left/>
      <right style="double">
        <color indexed="64"/>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medium">
        <color indexed="64"/>
      </right>
      <top style="hair">
        <color indexed="64"/>
      </top>
      <bottom style="hair">
        <color theme="1" tint="0.499984740745262"/>
      </bottom>
      <diagonal/>
    </border>
    <border>
      <left style="thin">
        <color indexed="64"/>
      </left>
      <right style="thin">
        <color indexed="64"/>
      </right>
      <top style="medium">
        <color indexed="64"/>
      </top>
      <bottom style="hair">
        <color theme="1" tint="0.499984740745262"/>
      </bottom>
      <diagonal/>
    </border>
    <border>
      <left style="thin">
        <color theme="1" tint="0.499984740745262"/>
      </left>
      <right style="thin">
        <color indexed="64"/>
      </right>
      <top/>
      <bottom style="hair">
        <color indexed="64"/>
      </bottom>
      <diagonal/>
    </border>
    <border>
      <left style="thin">
        <color indexed="64"/>
      </left>
      <right style="thin">
        <color theme="0" tint="-0.14999847407452621"/>
      </right>
      <top/>
      <bottom style="hair">
        <color theme="1" tint="0.499984740745262"/>
      </bottom>
      <diagonal/>
    </border>
    <border>
      <left/>
      <right style="thin">
        <color theme="0" tint="-0.14999847407452621"/>
      </right>
      <top/>
      <bottom style="hair">
        <color theme="1" tint="0.499984740745262"/>
      </bottom>
      <diagonal/>
    </border>
    <border>
      <left style="thin">
        <color theme="0" tint="-0.14999847407452621"/>
      </left>
      <right style="thin">
        <color indexed="64"/>
      </right>
      <top/>
      <bottom style="hair">
        <color theme="1" tint="0.499984740745262"/>
      </bottom>
      <diagonal/>
    </border>
    <border>
      <left style="double">
        <color rgb="FFC00000"/>
      </left>
      <right style="double">
        <color rgb="FFC00000"/>
      </right>
      <top/>
      <bottom style="hair">
        <color theme="1" tint="0.499984740745262"/>
      </bottom>
      <diagonal/>
    </border>
    <border>
      <left/>
      <right style="double">
        <color indexed="64"/>
      </right>
      <top/>
      <bottom style="hair">
        <color theme="1" tint="0.499984740745262"/>
      </bottom>
      <diagonal/>
    </border>
    <border>
      <left/>
      <right style="thin">
        <color indexed="64"/>
      </right>
      <top/>
      <bottom style="hair">
        <color theme="1" tint="0.499984740745262"/>
      </bottom>
      <diagonal/>
    </border>
    <border>
      <left style="thin">
        <color indexed="64"/>
      </left>
      <right/>
      <top style="hair">
        <color indexed="64"/>
      </top>
      <bottom style="thin">
        <color indexed="64"/>
      </bottom>
      <diagonal/>
    </border>
    <border>
      <left style="thin">
        <color indexed="64"/>
      </left>
      <right style="thin">
        <color indexed="64"/>
      </right>
      <top/>
      <bottom style="hair">
        <color theme="1" tint="0.499984740745262"/>
      </bottom>
      <diagonal/>
    </border>
    <border>
      <left style="thin">
        <color indexed="64"/>
      </left>
      <right/>
      <top/>
      <bottom style="hair">
        <color theme="1" tint="0.499984740745262"/>
      </bottom>
      <diagonal/>
    </border>
    <border>
      <left style="double">
        <color rgb="FFC00000"/>
      </left>
      <right style="double">
        <color indexed="64"/>
      </right>
      <top/>
      <bottom style="hair">
        <color theme="1" tint="0.499984740745262"/>
      </bottom>
      <diagonal/>
    </border>
    <border>
      <left/>
      <right style="medium">
        <color indexed="64"/>
      </right>
      <top/>
      <bottom style="hair">
        <color theme="1" tint="0.499984740745262"/>
      </bottom>
      <diagonal/>
    </border>
    <border>
      <left/>
      <right/>
      <top style="hair">
        <color theme="1" tint="0.499984740745262"/>
      </top>
      <bottom style="thin">
        <color indexed="64"/>
      </bottom>
      <diagonal/>
    </border>
    <border>
      <left style="thin">
        <color indexed="64"/>
      </left>
      <right style="double">
        <color rgb="FFC00000"/>
      </right>
      <top/>
      <bottom style="hair">
        <color indexed="64"/>
      </bottom>
      <diagonal/>
    </border>
    <border>
      <left style="thin">
        <color indexed="64"/>
      </left>
      <right style="double">
        <color indexed="64"/>
      </right>
      <top style="hair">
        <color indexed="64"/>
      </top>
      <bottom style="thin">
        <color indexed="64"/>
      </bottom>
      <diagonal/>
    </border>
    <border>
      <left/>
      <right style="medium">
        <color indexed="64"/>
      </right>
      <top style="hair">
        <color indexed="64"/>
      </top>
      <bottom style="thin">
        <color indexed="64"/>
      </bottom>
      <diagonal/>
    </border>
    <border>
      <left/>
      <right style="double">
        <color indexed="64"/>
      </right>
      <top style="hair">
        <color indexed="64"/>
      </top>
      <bottom/>
      <diagonal/>
    </border>
    <border>
      <left/>
      <right style="double">
        <color rgb="FFC00000"/>
      </right>
      <top style="medium">
        <color indexed="64"/>
      </top>
      <bottom style="hair">
        <color indexed="64"/>
      </bottom>
      <diagonal/>
    </border>
    <border>
      <left/>
      <right/>
      <top/>
      <bottom style="hair">
        <color theme="1" tint="0.499984740745262"/>
      </bottom>
      <diagonal/>
    </border>
    <border>
      <left style="thin">
        <color theme="0" tint="-0.14999847407452621"/>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hair">
        <color theme="0" tint="-0.249977111117893"/>
      </left>
      <right style="thin">
        <color indexed="64"/>
      </right>
      <top style="hair">
        <color indexed="64"/>
      </top>
      <bottom style="medium">
        <color indexed="64"/>
      </bottom>
      <diagonal/>
    </border>
    <border>
      <left style="thin">
        <color theme="0" tint="-0.14999847407452621"/>
      </left>
      <right style="thin">
        <color indexed="64"/>
      </right>
      <top style="medium">
        <color indexed="64"/>
      </top>
      <bottom style="hair">
        <color theme="1" tint="0.499984740745262"/>
      </bottom>
      <diagonal/>
    </border>
    <border>
      <left style="thin">
        <color indexed="64"/>
      </left>
      <right style="medium">
        <color indexed="64"/>
      </right>
      <top style="hair">
        <color theme="1" tint="0.499984740745262"/>
      </top>
      <bottom style="medium">
        <color indexed="64"/>
      </bottom>
      <diagonal/>
    </border>
    <border>
      <left/>
      <right style="double">
        <color rgb="FFC00000"/>
      </right>
      <top style="hair">
        <color indexed="64"/>
      </top>
      <bottom style="thin">
        <color indexed="64"/>
      </bottom>
      <diagonal/>
    </border>
    <border>
      <left style="thin">
        <color indexed="64"/>
      </left>
      <right style="double">
        <color rgb="FFC00000"/>
      </right>
      <top/>
      <bottom style="thin">
        <color indexed="64"/>
      </bottom>
      <diagonal/>
    </border>
    <border>
      <left style="double">
        <color indexed="64"/>
      </left>
      <right style="thin">
        <color indexed="64"/>
      </right>
      <top/>
      <bottom style="hair">
        <color indexed="64"/>
      </bottom>
      <diagonal/>
    </border>
    <border>
      <left style="thin">
        <color indexed="64"/>
      </left>
      <right style="hair">
        <color theme="0" tint="-0.249977111117893"/>
      </right>
      <top style="hair">
        <color indexed="64"/>
      </top>
      <bottom style="medium">
        <color indexed="64"/>
      </bottom>
      <diagonal/>
    </border>
    <border>
      <left/>
      <right/>
      <top style="hair">
        <color indexed="64"/>
      </top>
      <bottom style="medium">
        <color indexed="64"/>
      </bottom>
      <diagonal/>
    </border>
    <border>
      <left/>
      <right style="double">
        <color rgb="FFC00000"/>
      </right>
      <top/>
      <bottom style="hair">
        <color theme="1" tint="0.499984740745262"/>
      </bottom>
      <diagonal/>
    </border>
    <border>
      <left style="thin">
        <color indexed="64"/>
      </left>
      <right style="double">
        <color rgb="FFC00000"/>
      </right>
      <top/>
      <bottom style="hair">
        <color theme="1" tint="0.499984740745262"/>
      </bottom>
      <diagonal/>
    </border>
    <border>
      <left/>
      <right/>
      <top style="hair">
        <color indexed="64"/>
      </top>
      <bottom style="thin">
        <color indexed="64"/>
      </bottom>
      <diagonal/>
    </border>
    <border>
      <left/>
      <right style="thin">
        <color theme="0" tint="-0.14999847407452621"/>
      </right>
      <top style="hair">
        <color indexed="64"/>
      </top>
      <bottom style="hair">
        <color theme="1" tint="0.499984740745262"/>
      </bottom>
      <diagonal/>
    </border>
    <border>
      <left style="double">
        <color rgb="FFC00000"/>
      </left>
      <right style="double">
        <color rgb="FFC00000"/>
      </right>
      <top style="double">
        <color rgb="FFC00000"/>
      </top>
      <bottom style="hair">
        <color theme="1" tint="0.499984740745262"/>
      </bottom>
      <diagonal/>
    </border>
    <border>
      <left/>
      <right style="double">
        <color rgb="FFC00000"/>
      </right>
      <top style="hair">
        <color indexed="64"/>
      </top>
      <bottom style="hair">
        <color theme="1" tint="0.499984740745262"/>
      </bottom>
      <diagonal/>
    </border>
    <border>
      <left style="thin">
        <color indexed="64"/>
      </left>
      <right/>
      <top style="hair">
        <color indexed="64"/>
      </top>
      <bottom style="hair">
        <color theme="1" tint="0.499984740745262"/>
      </bottom>
      <diagonal/>
    </border>
    <border>
      <left style="thin">
        <color indexed="64"/>
      </left>
      <right style="double">
        <color indexed="64"/>
      </right>
      <top style="hair">
        <color indexed="64"/>
      </top>
      <bottom style="hair">
        <color theme="1" tint="0.499984740745262"/>
      </bottom>
      <diagonal/>
    </border>
    <border>
      <left style="thin">
        <color indexed="64"/>
      </left>
      <right style="double">
        <color indexed="64"/>
      </right>
      <top/>
      <bottom style="hair">
        <color theme="1" tint="0.499984740745262"/>
      </bottom>
      <diagonal/>
    </border>
    <border>
      <left style="thin">
        <color indexed="64"/>
      </left>
      <right style="medium">
        <color indexed="64"/>
      </right>
      <top/>
      <bottom style="hair">
        <color theme="1" tint="0.499984740745262"/>
      </bottom>
      <diagonal/>
    </border>
    <border>
      <left/>
      <right style="hair">
        <color theme="0" tint="-0.249977111117893"/>
      </right>
      <top/>
      <bottom style="hair">
        <color theme="1" tint="0.499984740745262"/>
      </bottom>
      <diagonal/>
    </border>
    <border>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medium">
        <color indexed="64"/>
      </bottom>
      <diagonal/>
    </border>
    <border>
      <left/>
      <right style="thin">
        <color indexed="64"/>
      </right>
      <top style="medium">
        <color indexed="64"/>
      </top>
      <bottom style="hair">
        <color theme="1" tint="0.499984740745262"/>
      </bottom>
      <diagonal/>
    </border>
    <border>
      <left style="thin">
        <color theme="1" tint="0.499984740745262"/>
      </left>
      <right style="thin">
        <color indexed="64"/>
      </right>
      <top style="hair">
        <color indexed="64"/>
      </top>
      <bottom style="medium">
        <color indexed="64"/>
      </bottom>
      <diagonal/>
    </border>
    <border>
      <left style="thin">
        <color indexed="64"/>
      </left>
      <right style="medium">
        <color indexed="64"/>
      </right>
      <top style="hair">
        <color theme="1" tint="0.499984740745262"/>
      </top>
      <bottom style="hair">
        <color theme="1" tint="0.499984740745262"/>
      </bottom>
      <diagonal/>
    </border>
    <border>
      <left style="thin">
        <color indexed="64"/>
      </left>
      <right style="thin">
        <color theme="0" tint="-0.14999847407452621"/>
      </right>
      <top style="hair">
        <color theme="1" tint="0.499984740745262"/>
      </top>
      <bottom style="hair">
        <color theme="1" tint="0.499984740745262"/>
      </bottom>
      <diagonal/>
    </border>
    <border>
      <left/>
      <right style="thin">
        <color theme="0" tint="-0.14999847407452621"/>
      </right>
      <top style="hair">
        <color theme="1" tint="0.499984740745262"/>
      </top>
      <bottom style="hair">
        <color theme="1" tint="0.499984740745262"/>
      </bottom>
      <diagonal/>
    </border>
    <border>
      <left style="thin">
        <color theme="0" tint="-0.14999847407452621"/>
      </left>
      <right style="thin">
        <color indexed="64"/>
      </right>
      <top style="hair">
        <color theme="1" tint="0.499984740745262"/>
      </top>
      <bottom style="hair">
        <color theme="1" tint="0.499984740745262"/>
      </bottom>
      <diagonal/>
    </border>
    <border>
      <left style="thin">
        <color indexed="64"/>
      </left>
      <right/>
      <top style="hair">
        <color theme="1" tint="0.499984740745262"/>
      </top>
      <bottom style="hair">
        <color theme="1" tint="0.499984740745262"/>
      </bottom>
      <diagonal/>
    </border>
    <border>
      <left style="double">
        <color rgb="FFC00000"/>
      </left>
      <right style="double">
        <color rgb="FFC00000"/>
      </right>
      <top style="hair">
        <color theme="1" tint="0.499984740745262"/>
      </top>
      <bottom style="hair">
        <color theme="1" tint="0.499984740745262"/>
      </bottom>
      <diagonal/>
    </border>
    <border>
      <left/>
      <right style="double">
        <color indexed="64"/>
      </right>
      <top style="hair">
        <color theme="1" tint="0.499984740745262"/>
      </top>
      <bottom style="hair">
        <color theme="1" tint="0.499984740745262"/>
      </bottom>
      <diagonal/>
    </border>
    <border>
      <left style="thin">
        <color indexed="64"/>
      </left>
      <right style="double">
        <color indexed="64"/>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right style="double">
        <color rgb="FFC00000"/>
      </right>
      <top style="hair">
        <color theme="1" tint="0.499984740745262"/>
      </top>
      <bottom style="hair">
        <color theme="1" tint="0.499984740745262"/>
      </bottom>
      <diagonal/>
    </border>
    <border>
      <left style="double">
        <color indexed="64"/>
      </left>
      <right style="thin">
        <color indexed="64"/>
      </right>
      <top style="hair">
        <color theme="1" tint="0.499984740745262"/>
      </top>
      <bottom style="hair">
        <color theme="1" tint="0.499984740745262"/>
      </bottom>
      <diagonal/>
    </border>
    <border>
      <left/>
      <right style="double">
        <color rgb="FFC00000"/>
      </right>
      <top style="medium">
        <color indexed="64"/>
      </top>
      <bottom style="hair">
        <color theme="1" tint="0.499984740745262"/>
      </bottom>
      <diagonal/>
    </border>
    <border>
      <left style="thin">
        <color indexed="64"/>
      </left>
      <right style="double">
        <color indexed="64"/>
      </right>
      <top style="medium">
        <color indexed="64"/>
      </top>
      <bottom style="hair">
        <color theme="1" tint="0.499984740745262"/>
      </bottom>
      <diagonal/>
    </border>
    <border>
      <left/>
      <right style="medium">
        <color indexed="64"/>
      </right>
      <top style="medium">
        <color indexed="64"/>
      </top>
      <bottom style="hair">
        <color theme="1" tint="0.499984740745262"/>
      </bottom>
      <diagonal/>
    </border>
    <border>
      <left style="thin">
        <color indexed="64"/>
      </left>
      <right style="double">
        <color rgb="FFC00000"/>
      </right>
      <top style="hair">
        <color theme="1" tint="0.499984740745262"/>
      </top>
      <bottom style="hair">
        <color theme="1" tint="0.499984740745262"/>
      </bottom>
      <diagonal/>
    </border>
    <border>
      <left style="thin">
        <color indexed="64"/>
      </left>
      <right style="thin">
        <color indexed="64"/>
      </right>
      <top style="double">
        <color rgb="FFC00000"/>
      </top>
      <bottom style="medium">
        <color indexed="64"/>
      </bottom>
      <diagonal/>
    </border>
    <border>
      <left style="double">
        <color indexed="64"/>
      </left>
      <right style="thin">
        <color indexed="64"/>
      </right>
      <top/>
      <bottom style="dotted">
        <color theme="0" tint="-0.499984740745262"/>
      </bottom>
      <diagonal/>
    </border>
    <border>
      <left style="thin">
        <color indexed="64"/>
      </left>
      <right style="medium">
        <color indexed="64"/>
      </right>
      <top style="hair">
        <color indexed="64"/>
      </top>
      <bottom style="hair">
        <color theme="1" tint="0.499984740745262"/>
      </bottom>
      <diagonal/>
    </border>
    <border>
      <left style="thin">
        <color indexed="64"/>
      </left>
      <right style="thin">
        <color theme="0" tint="-0.14999847407452621"/>
      </right>
      <top style="hair">
        <color indexed="64"/>
      </top>
      <bottom style="medium">
        <color indexed="64"/>
      </bottom>
      <diagonal/>
    </border>
    <border>
      <left style="thin">
        <color indexed="64"/>
      </left>
      <right style="thin">
        <color theme="0" tint="-0.14999847407452621"/>
      </right>
      <top style="hair">
        <color theme="1" tint="0.499984740745262"/>
      </top>
      <bottom style="hair">
        <color indexed="64"/>
      </bottom>
      <diagonal/>
    </border>
    <border>
      <left style="thin">
        <color indexed="64"/>
      </left>
      <right style="thin">
        <color indexed="64"/>
      </right>
      <top style="thin">
        <color indexed="64"/>
      </top>
      <bottom style="hair">
        <color theme="1" tint="0.499984740745262"/>
      </bottom>
      <diagonal/>
    </border>
    <border>
      <left/>
      <right style="thin">
        <color indexed="64"/>
      </right>
      <top style="thin">
        <color indexed="64"/>
      </top>
      <bottom style="hair">
        <color theme="1" tint="0.499984740745262"/>
      </bottom>
      <diagonal/>
    </border>
    <border>
      <left style="thin">
        <color indexed="64"/>
      </left>
      <right/>
      <top style="thin">
        <color indexed="64"/>
      </top>
      <bottom style="hair">
        <color theme="1" tint="0.499984740745262"/>
      </bottom>
      <diagonal/>
    </border>
    <border>
      <left style="double">
        <color rgb="FFC00000"/>
      </left>
      <right style="double">
        <color rgb="FFC00000"/>
      </right>
      <top style="thin">
        <color indexed="64"/>
      </top>
      <bottom style="hair">
        <color theme="1" tint="0.499984740745262"/>
      </bottom>
      <diagonal/>
    </border>
    <border>
      <left/>
      <right style="double">
        <color indexed="64"/>
      </right>
      <top style="thin">
        <color indexed="64"/>
      </top>
      <bottom style="hair">
        <color theme="1" tint="0.499984740745262"/>
      </bottom>
      <diagonal/>
    </border>
    <border>
      <left style="double">
        <color indexed="64"/>
      </left>
      <right style="thin">
        <color indexed="64"/>
      </right>
      <top/>
      <bottom style="hair">
        <color theme="1" tint="0.499984740745262"/>
      </bottom>
      <diagonal/>
    </border>
    <border>
      <left style="double">
        <color indexed="64"/>
      </left>
      <right style="thin">
        <color indexed="64"/>
      </right>
      <top style="medium">
        <color indexed="64"/>
      </top>
      <bottom style="hair">
        <color theme="1" tint="0.499984740745262"/>
      </bottom>
      <diagonal/>
    </border>
    <border>
      <left style="double">
        <color indexed="64"/>
      </left>
      <right style="thin">
        <color indexed="64"/>
      </right>
      <top style="thin">
        <color indexed="64"/>
      </top>
      <bottom style="hair">
        <color theme="1" tint="0.499984740745262"/>
      </bottom>
      <diagonal/>
    </border>
    <border>
      <left/>
      <right style="medium">
        <color indexed="64"/>
      </right>
      <top style="thin">
        <color indexed="64"/>
      </top>
      <bottom style="hair">
        <color theme="1" tint="0.499984740745262"/>
      </bottom>
      <diagonal/>
    </border>
    <border>
      <left style="double">
        <color rgb="FFC00000"/>
      </left>
      <right style="double">
        <color indexed="64"/>
      </right>
      <top style="medium">
        <color indexed="64"/>
      </top>
      <bottom style="hair">
        <color theme="1" tint="0.499984740745262"/>
      </bottom>
      <diagonal/>
    </border>
    <border>
      <left style="double">
        <color rgb="FFC00000"/>
      </left>
      <right style="double">
        <color indexed="64"/>
      </right>
      <top style="hair">
        <color theme="1" tint="0.499984740745262"/>
      </top>
      <bottom style="hair">
        <color theme="1" tint="0.499984740745262"/>
      </bottom>
      <diagonal/>
    </border>
    <border>
      <left style="thin">
        <color indexed="64"/>
      </left>
      <right style="thin">
        <color theme="0" tint="-0.249977111117893"/>
      </right>
      <top style="medium">
        <color indexed="64"/>
      </top>
      <bottom style="hair">
        <color indexed="64"/>
      </bottom>
      <diagonal/>
    </border>
    <border>
      <left style="thin">
        <color indexed="64"/>
      </left>
      <right style="thin">
        <color theme="0" tint="-0.249977111117893"/>
      </right>
      <top style="hair">
        <color indexed="64"/>
      </top>
      <bottom style="hair">
        <color indexed="64"/>
      </bottom>
      <diagonal/>
    </border>
    <border>
      <left style="thin">
        <color indexed="64"/>
      </left>
      <right style="thin">
        <color theme="0" tint="-0.249977111117893"/>
      </right>
      <top style="hair">
        <color indexed="64"/>
      </top>
      <bottom style="thin">
        <color indexed="64"/>
      </bottom>
      <diagonal/>
    </border>
    <border>
      <left style="thin">
        <color indexed="64"/>
      </left>
      <right style="thin">
        <color theme="0" tint="-0.249977111117893"/>
      </right>
      <top style="thin">
        <color indexed="64"/>
      </top>
      <bottom style="hair">
        <color theme="1" tint="0.499984740745262"/>
      </bottom>
      <diagonal/>
    </border>
    <border>
      <left style="thin">
        <color indexed="64"/>
      </left>
      <right style="thin">
        <color theme="0" tint="-0.249977111117893"/>
      </right>
      <top/>
      <bottom style="thin">
        <color indexed="64"/>
      </bottom>
      <diagonal/>
    </border>
    <border>
      <left style="thin">
        <color indexed="64"/>
      </left>
      <right style="thin">
        <color theme="0" tint="-0.249977111117893"/>
      </right>
      <top/>
      <bottom style="hair">
        <color theme="1" tint="0.499984740745262"/>
      </bottom>
      <diagonal/>
    </border>
    <border>
      <left style="thin">
        <color indexed="64"/>
      </left>
      <right style="thin">
        <color theme="0" tint="-0.249977111117893"/>
      </right>
      <top/>
      <bottom style="hair">
        <color indexed="64"/>
      </bottom>
      <diagonal/>
    </border>
    <border>
      <left style="thin">
        <color indexed="64"/>
      </left>
      <right style="thin">
        <color theme="0" tint="-0.249977111117893"/>
      </right>
      <top style="hair">
        <color indexed="64"/>
      </top>
      <bottom style="hair">
        <color theme="1" tint="0.499984740745262"/>
      </bottom>
      <diagonal/>
    </border>
    <border>
      <left style="thin">
        <color indexed="64"/>
      </left>
      <right style="thin">
        <color theme="0" tint="-0.249977111117893"/>
      </right>
      <top style="thin">
        <color indexed="64"/>
      </top>
      <bottom style="hair">
        <color indexed="64"/>
      </bottom>
      <diagonal/>
    </border>
    <border>
      <left style="thin">
        <color indexed="64"/>
      </left>
      <right style="thin">
        <color theme="0" tint="-0.249977111117893"/>
      </right>
      <top style="hair">
        <color indexed="64"/>
      </top>
      <bottom style="medium">
        <color indexed="64"/>
      </bottom>
      <diagonal/>
    </border>
    <border>
      <left style="thin">
        <color indexed="64"/>
      </left>
      <right style="thin">
        <color theme="0" tint="-0.249977111117893"/>
      </right>
      <top/>
      <bottom style="medium">
        <color indexed="64"/>
      </bottom>
      <diagonal/>
    </border>
    <border>
      <left style="thin">
        <color indexed="64"/>
      </left>
      <right style="thin">
        <color theme="0" tint="-0.249977111117893"/>
      </right>
      <top style="hair">
        <color theme="1" tint="0.499984740745262"/>
      </top>
      <bottom style="hair">
        <color theme="1" tint="0.499984740745262"/>
      </bottom>
      <diagonal/>
    </border>
    <border>
      <left/>
      <right style="thin">
        <color theme="0" tint="-0.249977111117893"/>
      </right>
      <top style="hair">
        <color indexed="64"/>
      </top>
      <bottom style="hair">
        <color indexed="64"/>
      </bottom>
      <diagonal/>
    </border>
    <border>
      <left/>
      <right style="thin">
        <color theme="0" tint="-0.249977111117893"/>
      </right>
      <top style="hair">
        <color indexed="64"/>
      </top>
      <bottom style="hair">
        <color theme="1" tint="0.499984740745262"/>
      </bottom>
      <diagonal/>
    </border>
    <border>
      <left/>
      <right style="thin">
        <color theme="0" tint="-0.249977111117893"/>
      </right>
      <top/>
      <bottom style="hair">
        <color theme="1" tint="0.499984740745262"/>
      </bottom>
      <diagonal/>
    </border>
    <border>
      <left style="double">
        <color rgb="FFC00000"/>
      </left>
      <right style="double">
        <color indexed="64"/>
      </right>
      <top style="hair">
        <color indexed="64"/>
      </top>
      <bottom style="thin">
        <color indexed="64"/>
      </bottom>
      <diagonal/>
    </border>
    <border>
      <left style="double">
        <color rgb="FFC00000"/>
      </left>
      <right style="double">
        <color indexed="64"/>
      </right>
      <top style="thin">
        <color indexed="64"/>
      </top>
      <bottom style="hair">
        <color theme="1" tint="0.499984740745262"/>
      </bottom>
      <diagonal/>
    </border>
    <border>
      <left/>
      <right style="thin">
        <color indexed="64"/>
      </right>
      <top/>
      <bottom style="hair">
        <color theme="0" tint="-0.249977111117893"/>
      </bottom>
      <diagonal/>
    </border>
    <border>
      <left/>
      <right style="thin">
        <color indexed="64"/>
      </right>
      <top style="hair">
        <color theme="0" tint="-0.249977111117893"/>
      </top>
      <bottom style="hair">
        <color theme="0" tint="-0.249977111117893"/>
      </bottom>
      <diagonal/>
    </border>
    <border>
      <left style="thin">
        <color indexed="64"/>
      </left>
      <right style="hair">
        <color theme="0" tint="-0.499984740745262"/>
      </right>
      <top style="hair">
        <color theme="0" tint="-0.249977111117893"/>
      </top>
      <bottom style="hair">
        <color theme="0" tint="-0.249977111117893"/>
      </bottom>
      <diagonal/>
    </border>
    <border>
      <left style="thin">
        <color indexed="64"/>
      </left>
      <right/>
      <top style="hair">
        <color theme="0" tint="-0.249977111117893"/>
      </top>
      <bottom style="hair">
        <color theme="0" tint="-0.249977111117893"/>
      </bottom>
      <diagonal/>
    </border>
    <border>
      <left style="double">
        <color rgb="FFC00000"/>
      </left>
      <right style="double">
        <color rgb="FFC00000"/>
      </right>
      <top style="hair">
        <color theme="0" tint="-0.249977111117893"/>
      </top>
      <bottom style="hair">
        <color theme="0" tint="-0.249977111117893"/>
      </bottom>
      <diagonal/>
    </border>
    <border>
      <left style="thin">
        <color indexed="64"/>
      </left>
      <right style="medium">
        <color indexed="64"/>
      </right>
      <top style="hair">
        <color theme="0" tint="-0.249977111117893"/>
      </top>
      <bottom style="hair">
        <color theme="0" tint="-0.249977111117893"/>
      </bottom>
      <diagonal/>
    </border>
    <border>
      <left/>
      <right/>
      <top style="hair">
        <color theme="0" tint="-0.249977111117893"/>
      </top>
      <bottom style="hair">
        <color theme="0" tint="-0.249977111117893"/>
      </bottom>
      <diagonal/>
    </border>
    <border>
      <left/>
      <right style="thin">
        <color indexed="64"/>
      </right>
      <top style="hair">
        <color theme="0" tint="-0.249977111117893"/>
      </top>
      <bottom style="thin">
        <color indexed="64"/>
      </bottom>
      <diagonal/>
    </border>
    <border>
      <left style="thin">
        <color indexed="64"/>
      </left>
      <right style="hair">
        <color theme="0" tint="-0.499984740745262"/>
      </right>
      <top style="hair">
        <color theme="0" tint="-0.249977111117893"/>
      </top>
      <bottom style="thin">
        <color indexed="64"/>
      </bottom>
      <diagonal/>
    </border>
    <border>
      <left/>
      <right/>
      <top style="hair">
        <color theme="0" tint="-0.249977111117893"/>
      </top>
      <bottom style="thin">
        <color indexed="64"/>
      </bottom>
      <diagonal/>
    </border>
    <border>
      <left style="double">
        <color rgb="FFC00000"/>
      </left>
      <right style="double">
        <color rgb="FFC00000"/>
      </right>
      <top style="hair">
        <color theme="0" tint="-0.249977111117893"/>
      </top>
      <bottom style="thin">
        <color indexed="64"/>
      </bottom>
      <diagonal/>
    </border>
    <border>
      <left style="thin">
        <color indexed="64"/>
      </left>
      <right style="medium">
        <color indexed="64"/>
      </right>
      <top style="hair">
        <color theme="0" tint="-0.249977111117893"/>
      </top>
      <bottom style="thin">
        <color indexed="64"/>
      </bottom>
      <diagonal/>
    </border>
    <border>
      <left style="thin">
        <color indexed="64"/>
      </left>
      <right style="hair">
        <color theme="0" tint="-0.499984740745262"/>
      </right>
      <top/>
      <bottom style="hair">
        <color theme="0" tint="-0.249977111117893"/>
      </bottom>
      <diagonal/>
    </border>
    <border>
      <left/>
      <right/>
      <top/>
      <bottom style="hair">
        <color theme="0" tint="-0.249977111117893"/>
      </bottom>
      <diagonal/>
    </border>
    <border>
      <left style="double">
        <color rgb="FFC00000"/>
      </left>
      <right style="double">
        <color rgb="FFC00000"/>
      </right>
      <top/>
      <bottom style="hair">
        <color theme="0" tint="-0.249977111117893"/>
      </bottom>
      <diagonal/>
    </border>
    <border>
      <left style="thin">
        <color indexed="64"/>
      </left>
      <right style="medium">
        <color indexed="64"/>
      </right>
      <top/>
      <bottom style="hair">
        <color theme="0" tint="-0.249977111117893"/>
      </bottom>
      <diagonal/>
    </border>
    <border>
      <left style="thin">
        <color indexed="64"/>
      </left>
      <right/>
      <top/>
      <bottom style="hair">
        <color theme="0" tint="-0.249977111117893"/>
      </bottom>
      <diagonal/>
    </border>
    <border>
      <left style="thin">
        <color indexed="64"/>
      </left>
      <right style="medium">
        <color indexed="64"/>
      </right>
      <top style="hair">
        <color theme="0" tint="-0.249977111117893"/>
      </top>
      <bottom style="medium">
        <color indexed="64"/>
      </bottom>
      <diagonal/>
    </border>
    <border>
      <left style="thin">
        <color indexed="64"/>
      </left>
      <right style="thin">
        <color indexed="64"/>
      </right>
      <top style="hair">
        <color theme="0" tint="-0.249977111117893"/>
      </top>
      <bottom style="medium">
        <color indexed="64"/>
      </bottom>
      <diagonal/>
    </border>
    <border>
      <left style="thin">
        <color indexed="64"/>
      </left>
      <right style="hair">
        <color theme="0" tint="-0.499984740745262"/>
      </right>
      <top style="hair">
        <color theme="0" tint="-0.249977111117893"/>
      </top>
      <bottom style="medium">
        <color indexed="64"/>
      </bottom>
      <diagonal/>
    </border>
    <border>
      <left/>
      <right style="thin">
        <color indexed="64"/>
      </right>
      <top style="hair">
        <color theme="0" tint="-0.249977111117893"/>
      </top>
      <bottom style="medium">
        <color indexed="64"/>
      </bottom>
      <diagonal/>
    </border>
    <border>
      <left/>
      <right/>
      <top style="hair">
        <color theme="0" tint="-0.249977111117893"/>
      </top>
      <bottom style="medium">
        <color indexed="64"/>
      </bottom>
      <diagonal/>
    </border>
    <border>
      <left style="double">
        <color rgb="FFC00000"/>
      </left>
      <right style="double">
        <color rgb="FFC00000"/>
      </right>
      <top style="hair">
        <color theme="0" tint="-0.249977111117893"/>
      </top>
      <bottom style="medium">
        <color indexed="64"/>
      </bottom>
      <diagonal/>
    </border>
    <border>
      <left style="thin">
        <color indexed="64"/>
      </left>
      <right/>
      <top style="hair">
        <color theme="1" tint="0.499984740745262"/>
      </top>
      <bottom style="medium">
        <color indexed="64"/>
      </bottom>
      <diagonal/>
    </border>
    <border>
      <left/>
      <right style="thin">
        <color indexed="64"/>
      </right>
      <top style="hair">
        <color theme="1" tint="0.499984740745262"/>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diagonalDown="1">
      <left/>
      <right style="medium">
        <color indexed="64"/>
      </right>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right style="thin">
        <color indexed="64"/>
      </right>
      <top style="double">
        <color rgb="FFC00000"/>
      </top>
      <bottom style="medium">
        <color indexed="64"/>
      </bottom>
      <diagonal/>
    </border>
    <border>
      <left/>
      <right style="thin">
        <color theme="0" tint="-0.249977111117893"/>
      </right>
      <top style="medium">
        <color indexed="64"/>
      </top>
      <bottom style="hair">
        <color indexed="64"/>
      </bottom>
      <diagonal/>
    </border>
    <border>
      <left/>
      <right style="thin">
        <color theme="0" tint="-0.249977111117893"/>
      </right>
      <top/>
      <bottom style="medium">
        <color indexed="64"/>
      </bottom>
      <diagonal/>
    </border>
    <border>
      <left style="thin">
        <color theme="0" tint="-0.249977111117893"/>
      </left>
      <right style="thin">
        <color indexed="64"/>
      </right>
      <top style="medium">
        <color indexed="64"/>
      </top>
      <bottom style="hair">
        <color indexed="64"/>
      </bottom>
      <diagonal/>
    </border>
    <border>
      <left style="thin">
        <color theme="0" tint="-0.249977111117893"/>
      </left>
      <right style="thin">
        <color indexed="64"/>
      </right>
      <top style="hair">
        <color indexed="64"/>
      </top>
      <bottom style="hair">
        <color indexed="64"/>
      </bottom>
      <diagonal/>
    </border>
    <border>
      <left style="thin">
        <color theme="0" tint="-0.249977111117893"/>
      </left>
      <right style="thin">
        <color indexed="64"/>
      </right>
      <top style="hair">
        <color indexed="64"/>
      </top>
      <bottom style="hair">
        <color theme="1" tint="0.499984740745262"/>
      </bottom>
      <diagonal/>
    </border>
    <border>
      <left style="thin">
        <color theme="0" tint="-0.249977111117893"/>
      </left>
      <right style="thin">
        <color indexed="64"/>
      </right>
      <top/>
      <bottom style="hair">
        <color theme="1" tint="0.499984740745262"/>
      </bottom>
      <diagonal/>
    </border>
    <border>
      <left style="thin">
        <color theme="0" tint="-0.249977111117893"/>
      </left>
      <right style="thin">
        <color indexed="64"/>
      </right>
      <top/>
      <bottom style="medium">
        <color indexed="64"/>
      </bottom>
      <diagonal/>
    </border>
    <border>
      <left/>
      <right/>
      <top style="hair">
        <color theme="1" tint="0.499984740745262"/>
      </top>
      <bottom style="hair">
        <color theme="1" tint="0.499984740745262"/>
      </bottom>
      <diagonal/>
    </border>
    <border>
      <left style="thin">
        <color indexed="64"/>
      </left>
      <right style="thin">
        <color theme="0" tint="-0.249977111117893"/>
      </right>
      <top style="hair">
        <color theme="1" tint="0.499984740745262"/>
      </top>
      <bottom style="thin">
        <color theme="1" tint="0.499984740745262"/>
      </bottom>
      <diagonal/>
    </border>
    <border>
      <left/>
      <right style="thin">
        <color indexed="64"/>
      </right>
      <top style="hair">
        <color theme="1" tint="0.499984740745262"/>
      </top>
      <bottom style="thin">
        <color theme="1" tint="0.499984740745262"/>
      </bottom>
      <diagonal/>
    </border>
    <border>
      <left style="thin">
        <color indexed="64"/>
      </left>
      <right style="medium">
        <color rgb="FFFF0000"/>
      </right>
      <top style="hair">
        <color indexed="64"/>
      </top>
      <bottom style="hair">
        <color theme="1" tint="0.499984740745262"/>
      </bottom>
      <diagonal/>
    </border>
    <border>
      <left style="thin">
        <color theme="0" tint="-0.249977111117893"/>
      </left>
      <right style="medium">
        <color rgb="FFFF0000"/>
      </right>
      <top style="hair">
        <color theme="1" tint="0.499984740745262"/>
      </top>
      <bottom style="hair">
        <color indexed="64"/>
      </bottom>
      <diagonal/>
    </border>
    <border>
      <left/>
      <right style="thin">
        <color theme="0" tint="-0.249977111117893"/>
      </right>
      <top/>
      <bottom style="hair">
        <color indexed="64"/>
      </bottom>
      <diagonal/>
    </border>
    <border>
      <left style="thin">
        <color theme="0" tint="-0.249977111117893"/>
      </left>
      <right style="medium">
        <color rgb="FFFF0000"/>
      </right>
      <top style="hair">
        <color theme="1" tint="0.499984740745262"/>
      </top>
      <bottom style="hair">
        <color theme="1" tint="0.499984740745262"/>
      </bottom>
      <diagonal/>
    </border>
    <border>
      <left style="thin">
        <color theme="0" tint="-0.249977111117893"/>
      </left>
      <right style="medium">
        <color rgb="FFFF0000"/>
      </right>
      <top style="hair">
        <color indexed="64"/>
      </top>
      <bottom style="hair">
        <color indexed="64"/>
      </bottom>
      <diagonal/>
    </border>
    <border>
      <left style="thin">
        <color theme="0" tint="-0.249977111117893"/>
      </left>
      <right/>
      <top style="hair">
        <color indexed="64"/>
      </top>
      <bottom style="hair">
        <color theme="1" tint="0.499984740745262"/>
      </bottom>
      <diagonal/>
    </border>
    <border>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7030A0"/>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thin">
        <color rgb="FF7030A0"/>
      </left>
      <right style="medium">
        <color rgb="FF7030A0"/>
      </right>
      <top style="thin">
        <color rgb="FF7030A0"/>
      </top>
      <bottom style="medium">
        <color rgb="FF7030A0"/>
      </bottom>
      <diagonal/>
    </border>
    <border>
      <left style="thin">
        <color indexed="64"/>
      </left>
      <right style="thin">
        <color theme="0" tint="-0.14999847407452621"/>
      </right>
      <top style="thin">
        <color theme="0" tint="-0.249977111117893"/>
      </top>
      <bottom/>
      <diagonal/>
    </border>
    <border>
      <left/>
      <right style="thin">
        <color theme="0" tint="-0.499984740745262"/>
      </right>
      <top style="thin">
        <color theme="0" tint="-0.249977111117893"/>
      </top>
      <bottom/>
      <diagonal/>
    </border>
    <border>
      <left style="thin">
        <color theme="0" tint="-0.499984740745262"/>
      </left>
      <right style="thin">
        <color theme="0" tint="-0.14999847407452621"/>
      </right>
      <top style="thin">
        <color theme="0" tint="-0.249977111117893"/>
      </top>
      <bottom/>
      <diagonal/>
    </border>
    <border>
      <left/>
      <right style="thin">
        <color indexed="64"/>
      </right>
      <top style="thin">
        <color theme="0" tint="-0.249977111117893"/>
      </top>
      <bottom/>
      <diagonal/>
    </border>
    <border>
      <left style="thin">
        <color indexed="64"/>
      </left>
      <right style="thin">
        <color indexed="64"/>
      </right>
      <top style="medium">
        <color indexed="64"/>
      </top>
      <bottom style="thin">
        <color indexed="64"/>
      </bottom>
      <diagonal/>
    </border>
    <border>
      <left/>
      <right/>
      <top style="medium">
        <color indexed="64"/>
      </top>
      <bottom style="double">
        <color indexed="64"/>
      </bottom>
      <diagonal/>
    </border>
    <border>
      <left style="thin">
        <color indexed="64"/>
      </left>
      <right style="medium">
        <color indexed="64"/>
      </right>
      <top style="thin">
        <color indexed="64"/>
      </top>
      <bottom/>
      <diagonal/>
    </border>
    <border>
      <left style="medium">
        <color indexed="64"/>
      </left>
      <right style="medium">
        <color rgb="FFC00000"/>
      </right>
      <top/>
      <bottom/>
      <diagonal/>
    </border>
    <border>
      <left style="medium">
        <color rgb="FFC00000"/>
      </left>
      <right style="medium">
        <color rgb="FFC00000"/>
      </right>
      <top style="medium">
        <color rgb="FFC00000"/>
      </top>
      <bottom style="medium">
        <color rgb="FFC00000"/>
      </bottom>
      <diagonal/>
    </border>
    <border>
      <left style="medium">
        <color indexed="64"/>
      </left>
      <right style="thin">
        <color indexed="64"/>
      </right>
      <top style="medium">
        <color indexed="64"/>
      </top>
      <bottom style="double">
        <color rgb="FFC00000"/>
      </bottom>
      <diagonal/>
    </border>
    <border>
      <left style="thin">
        <color indexed="64"/>
      </left>
      <right style="medium">
        <color indexed="64"/>
      </right>
      <top style="medium">
        <color indexed="64"/>
      </top>
      <bottom style="double">
        <color rgb="FFC00000"/>
      </bottom>
      <diagonal/>
    </border>
    <border>
      <left/>
      <right style="medium">
        <color indexed="64"/>
      </right>
      <top style="medium">
        <color indexed="64"/>
      </top>
      <bottom style="double">
        <color rgb="FFC00000"/>
      </bottom>
      <diagonal/>
    </border>
    <border>
      <left style="thin">
        <color indexed="64"/>
      </left>
      <right style="medium">
        <color indexed="64"/>
      </right>
      <top style="double">
        <color rgb="FFC00000"/>
      </top>
      <bottom style="double">
        <color rgb="FFC00000"/>
      </bottom>
      <diagonal/>
    </border>
    <border>
      <left style="medium">
        <color indexed="64"/>
      </left>
      <right style="thin">
        <color indexed="64"/>
      </right>
      <top style="double">
        <color rgb="FFC00000"/>
      </top>
      <bottom style="double">
        <color rgb="FFC00000"/>
      </bottom>
      <diagonal/>
    </border>
    <border>
      <left/>
      <right style="medium">
        <color indexed="64"/>
      </right>
      <top style="double">
        <color rgb="FFC00000"/>
      </top>
      <bottom style="double">
        <color rgb="FFC00000"/>
      </bottom>
      <diagonal/>
    </border>
    <border diagonalDown="1">
      <left style="double">
        <color rgb="FFC00000"/>
      </left>
      <right style="medium">
        <color indexed="64"/>
      </right>
      <top style="medium">
        <color indexed="64"/>
      </top>
      <bottom style="medium">
        <color indexed="64"/>
      </bottom>
      <diagonal style="thin">
        <color indexed="64"/>
      </diagonal>
    </border>
    <border>
      <left style="medium">
        <color indexed="64"/>
      </left>
      <right style="double">
        <color rgb="FFC00000"/>
      </right>
      <top style="medium">
        <color indexed="64"/>
      </top>
      <bottom style="medium">
        <color indexed="64"/>
      </bottom>
      <diagonal/>
    </border>
    <border>
      <left style="double">
        <color indexed="64"/>
      </left>
      <right style="double">
        <color rgb="FFC00000"/>
      </right>
      <top style="thin">
        <color indexed="64"/>
      </top>
      <bottom style="hair">
        <color theme="1" tint="0.499984740745262"/>
      </bottom>
      <diagonal/>
    </border>
    <border>
      <left style="double">
        <color indexed="64"/>
      </left>
      <right style="double">
        <color rgb="FFC00000"/>
      </right>
      <top/>
      <bottom style="medium">
        <color indexed="64"/>
      </bottom>
      <diagonal/>
    </border>
    <border>
      <left style="double">
        <color rgb="FFC00000"/>
      </left>
      <right style="double">
        <color rgb="FFC00000"/>
      </right>
      <top style="hair">
        <color theme="1" tint="0.499984740745262"/>
      </top>
      <bottom style="double">
        <color rgb="FFC00000"/>
      </bottom>
      <diagonal/>
    </border>
    <border>
      <left/>
      <right/>
      <top style="double">
        <color rgb="FFC00000"/>
      </top>
      <bottom/>
      <diagonal/>
    </border>
    <border>
      <left style="double">
        <color indexed="64"/>
      </left>
      <right style="thin">
        <color indexed="64"/>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right style="medium">
        <color indexed="64"/>
      </right>
      <top style="medium">
        <color indexed="64"/>
      </top>
      <bottom style="hair">
        <color indexed="64"/>
      </bottom>
      <diagonal/>
    </border>
    <border>
      <left style="thick">
        <color indexed="64"/>
      </left>
      <right style="thick">
        <color indexed="64"/>
      </right>
      <top style="thick">
        <color indexed="64"/>
      </top>
      <bottom style="thick">
        <color indexed="64"/>
      </bottom>
      <diagonal/>
    </border>
    <border>
      <left style="medium">
        <color indexed="64"/>
      </left>
      <right style="double">
        <color rgb="FFC00000"/>
      </right>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double">
        <color indexed="64"/>
      </right>
      <top/>
      <bottom style="double">
        <color rgb="FFC00000"/>
      </bottom>
      <diagonal/>
    </border>
    <border>
      <left style="thin">
        <color indexed="64"/>
      </left>
      <right style="thin">
        <color theme="0" tint="-0.249977111117893"/>
      </right>
      <top style="medium">
        <color indexed="64"/>
      </top>
      <bottom style="hair">
        <color theme="1" tint="0.499984740745262"/>
      </bottom>
      <diagonal/>
    </border>
    <border>
      <left/>
      <right style="medium">
        <color rgb="FFFF0000"/>
      </right>
      <top style="medium">
        <color indexed="64"/>
      </top>
      <bottom style="hair">
        <color indexed="64"/>
      </bottom>
      <diagonal/>
    </border>
    <border>
      <left/>
      <right style="medium">
        <color rgb="FFFF0000"/>
      </right>
      <top style="hair">
        <color indexed="64"/>
      </top>
      <bottom style="medium">
        <color indexed="64"/>
      </bottom>
      <diagonal/>
    </border>
    <border>
      <left style="medium">
        <color rgb="FFFF0000"/>
      </left>
      <right style="thin">
        <color theme="0" tint="-0.249977111117893"/>
      </right>
      <top style="medium">
        <color indexed="64"/>
      </top>
      <bottom style="hair">
        <color indexed="64"/>
      </bottom>
      <diagonal/>
    </border>
    <border>
      <left style="medium">
        <color rgb="FFFF0000"/>
      </left>
      <right style="thin">
        <color theme="0" tint="-0.249977111117893"/>
      </right>
      <top style="hair">
        <color indexed="64"/>
      </top>
      <bottom style="medium">
        <color indexed="64"/>
      </bottom>
      <diagonal/>
    </border>
    <border>
      <left/>
      <right style="thin">
        <color theme="0" tint="-0.249977111117893"/>
      </right>
      <top style="medium">
        <color indexed="64"/>
      </top>
      <bottom style="hair">
        <color theme="1" tint="0.499984740745262"/>
      </bottom>
      <diagonal/>
    </border>
    <border>
      <left/>
      <right style="medium">
        <color rgb="FFFF0000"/>
      </right>
      <top style="medium">
        <color indexed="64"/>
      </top>
      <bottom style="hair">
        <color theme="1" tint="0.499984740745262"/>
      </bottom>
      <diagonal/>
    </border>
    <border>
      <left style="thin">
        <color indexed="64"/>
      </left>
      <right style="thin">
        <color theme="0" tint="-0.249977111117893"/>
      </right>
      <top style="hair">
        <color theme="1" tint="0.499984740745262"/>
      </top>
      <bottom style="medium">
        <color indexed="64"/>
      </bottom>
      <diagonal/>
    </border>
    <border>
      <left/>
      <right style="medium">
        <color rgb="FFFF0000"/>
      </right>
      <top style="hair">
        <color theme="1" tint="0.499984740745262"/>
      </top>
      <bottom style="hair">
        <color theme="1" tint="0.499984740745262"/>
      </bottom>
      <diagonal/>
    </border>
    <border>
      <left/>
      <right style="medium">
        <color rgb="FFFF0000"/>
      </right>
      <top style="hair">
        <color theme="1" tint="0.499984740745262"/>
      </top>
      <bottom style="thin">
        <color theme="1" tint="0.499984740745262"/>
      </bottom>
      <diagonal/>
    </border>
    <border>
      <left/>
      <right style="thin">
        <color theme="0" tint="-0.249977111117893"/>
      </right>
      <top style="hair">
        <color theme="1" tint="0.499984740745262"/>
      </top>
      <bottom style="hair">
        <color theme="1" tint="0.499984740745262"/>
      </bottom>
      <diagonal/>
    </border>
    <border>
      <left/>
      <right style="thin">
        <color theme="0" tint="-0.249977111117893"/>
      </right>
      <top style="hair">
        <color theme="1" tint="0.499984740745262"/>
      </top>
      <bottom style="thin">
        <color theme="1" tint="0.499984740745262"/>
      </bottom>
      <diagonal/>
    </border>
    <border>
      <left style="thick">
        <color indexed="64"/>
      </left>
      <right/>
      <top/>
      <bottom/>
      <diagonal/>
    </border>
    <border>
      <left/>
      <right/>
      <top style="thin">
        <color theme="1" tint="0.499984740745262"/>
      </top>
      <bottom style="thin">
        <color theme="1" tint="0.499984740745262"/>
      </bottom>
      <diagonal/>
    </border>
    <border>
      <left style="double">
        <color rgb="FFC00000"/>
      </left>
      <right style="thin">
        <color theme="0" tint="-0.14999847407452621"/>
      </right>
      <top style="thin">
        <color theme="1" tint="0.499984740745262"/>
      </top>
      <bottom style="medium">
        <color indexed="64"/>
      </bottom>
      <diagonal/>
    </border>
    <border>
      <left style="thin">
        <color indexed="64"/>
      </left>
      <right/>
      <top style="double">
        <color rgb="FFC00000"/>
      </top>
      <bottom/>
      <diagonal/>
    </border>
    <border>
      <left style="thin">
        <color theme="0" tint="-0.14999847407452621"/>
      </left>
      <right style="thin">
        <color indexed="64"/>
      </right>
      <top style="thin">
        <color theme="1" tint="0.499984740745262"/>
      </top>
      <bottom style="medium">
        <color indexed="64"/>
      </bottom>
      <diagonal/>
    </border>
    <border>
      <left style="thin">
        <color indexed="64"/>
      </left>
      <right style="double">
        <color indexed="64"/>
      </right>
      <top style="medium">
        <color indexed="64"/>
      </top>
      <bottom style="hair">
        <color theme="0" tint="-0.499984740745262"/>
      </bottom>
      <diagonal/>
    </border>
    <border>
      <left style="thin">
        <color indexed="64"/>
      </left>
      <right style="double">
        <color indexed="64"/>
      </right>
      <top style="hair">
        <color theme="0" tint="-0.499984740745262"/>
      </top>
      <bottom style="hair">
        <color theme="0" tint="-0.499984740745262"/>
      </bottom>
      <diagonal/>
    </border>
    <border>
      <left/>
      <right style="thin">
        <color theme="0" tint="-0.14999847407452621"/>
      </right>
      <top style="thin">
        <color theme="1" tint="0.499984740745262"/>
      </top>
      <bottom style="medium">
        <color indexed="64"/>
      </bottom>
      <diagonal/>
    </border>
    <border>
      <left/>
      <right style="thin">
        <color indexed="64"/>
      </right>
      <top style="thin">
        <color theme="1" tint="0.499984740745262"/>
      </top>
      <bottom style="medium">
        <color indexed="64"/>
      </bottom>
      <diagonal/>
    </border>
    <border>
      <left/>
      <right style="thin">
        <color indexed="64"/>
      </right>
      <top style="double">
        <color rgb="FFC00000"/>
      </top>
      <bottom/>
      <diagonal/>
    </border>
    <border>
      <left style="thin">
        <color indexed="64"/>
      </left>
      <right/>
      <top/>
      <bottom style="thin">
        <color theme="1" tint="0.499984740745262"/>
      </bottom>
      <diagonal/>
    </border>
    <border>
      <left/>
      <right style="thin">
        <color indexed="64"/>
      </right>
      <top/>
      <bottom style="thin">
        <color theme="1" tint="0.499984740745262"/>
      </bottom>
      <diagonal/>
    </border>
    <border>
      <left/>
      <right/>
      <top/>
      <bottom style="thin">
        <color theme="1" tint="0.499984740745262"/>
      </bottom>
      <diagonal/>
    </border>
    <border>
      <left style="thin">
        <color indexed="64"/>
      </left>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medium">
        <color rgb="FF7030A0"/>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double">
        <color rgb="FFC00000"/>
      </top>
      <bottom/>
      <diagonal/>
    </border>
    <border>
      <left style="medium">
        <color indexed="64"/>
      </left>
      <right/>
      <top/>
      <bottom style="thin">
        <color indexed="64"/>
      </bottom>
      <diagonal/>
    </border>
    <border>
      <left style="thin">
        <color theme="0" tint="-0.14999847407452621"/>
      </left>
      <right style="medium">
        <color rgb="FFFF0000"/>
      </right>
      <top style="medium">
        <color indexed="64"/>
      </top>
      <bottom style="hair">
        <color indexed="64"/>
      </bottom>
      <diagonal/>
    </border>
    <border>
      <left style="thin">
        <color theme="0" tint="-0.14999847407452621"/>
      </left>
      <right style="medium">
        <color rgb="FFFF0000"/>
      </right>
      <top/>
      <bottom style="hair">
        <color indexed="64"/>
      </bottom>
      <diagonal/>
    </border>
    <border>
      <left style="thin">
        <color theme="0" tint="-0.14999847407452621"/>
      </left>
      <right style="medium">
        <color rgb="FFFF0000"/>
      </right>
      <top style="hair">
        <color indexed="64"/>
      </top>
      <bottom style="hair">
        <color theme="1" tint="0.499984740745262"/>
      </bottom>
      <diagonal/>
    </border>
    <border>
      <left style="thin">
        <color theme="0" tint="-0.14999847407452621"/>
      </left>
      <right style="medium">
        <color rgb="FFFF0000"/>
      </right>
      <top style="hair">
        <color theme="1" tint="0.499984740745262"/>
      </top>
      <bottom style="hair">
        <color theme="1" tint="0.499984740745262"/>
      </bottom>
      <diagonal/>
    </border>
    <border>
      <left style="thin">
        <color theme="0" tint="-0.14999847407452621"/>
      </left>
      <right style="medium">
        <color rgb="FFFF0000"/>
      </right>
      <top/>
      <bottom style="medium">
        <color indexed="64"/>
      </bottom>
      <diagonal/>
    </border>
    <border>
      <left style="thin">
        <color theme="0" tint="-0.14999847407452621"/>
      </left>
      <right style="medium">
        <color rgb="FFFF0000"/>
      </right>
      <top style="hair">
        <color indexed="64"/>
      </top>
      <bottom style="hair">
        <color indexed="64"/>
      </bottom>
      <diagonal/>
    </border>
    <border>
      <left style="thin">
        <color theme="0" tint="-0.14999847407452621"/>
      </left>
      <right style="medium">
        <color rgb="FFFF0000"/>
      </right>
      <top style="hair">
        <color indexed="64"/>
      </top>
      <bottom style="medium">
        <color indexed="64"/>
      </bottom>
      <diagonal/>
    </border>
    <border>
      <left style="thin">
        <color theme="0" tint="-0.14999847407452621"/>
      </left>
      <right style="medium">
        <color rgb="FFFF0000"/>
      </right>
      <top style="medium">
        <color indexed="64"/>
      </top>
      <bottom style="hair">
        <color theme="1" tint="0.499984740745262"/>
      </bottom>
      <diagonal/>
    </border>
    <border>
      <left/>
      <right style="double">
        <color rgb="FFC00000"/>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theme="0" tint="-0.14999847407452621"/>
      </right>
      <top/>
      <bottom/>
      <diagonal/>
    </border>
    <border>
      <left/>
      <right style="thin">
        <color theme="0" tint="-0.499984740745262"/>
      </right>
      <top/>
      <bottom/>
      <diagonal/>
    </border>
    <border>
      <left style="thin">
        <color theme="0" tint="-0.499984740745262"/>
      </left>
      <right style="thin">
        <color theme="0" tint="-0.14999847407452621"/>
      </right>
      <top/>
      <bottom/>
      <diagonal/>
    </border>
    <border>
      <left style="thin">
        <color indexed="64"/>
      </left>
      <right style="thin">
        <color indexed="64"/>
      </right>
      <top style="hair">
        <color indexed="64"/>
      </top>
      <bottom style="hair">
        <color rgb="FF000000"/>
      </bottom>
      <diagonal/>
    </border>
    <border>
      <left style="thin">
        <color indexed="64"/>
      </left>
      <right style="thin">
        <color theme="0" tint="-0.249977111117893"/>
      </right>
      <top style="hair">
        <color indexed="64"/>
      </top>
      <bottom style="hair">
        <color rgb="FF000000"/>
      </bottom>
      <diagonal/>
    </border>
    <border>
      <left/>
      <right style="thin">
        <color indexed="64"/>
      </right>
      <top style="hair">
        <color indexed="64"/>
      </top>
      <bottom style="hair">
        <color rgb="FF000000"/>
      </bottom>
      <diagonal/>
    </border>
    <border>
      <left/>
      <right style="double">
        <color rgb="FFC00000"/>
      </right>
      <top style="hair">
        <color indexed="64"/>
      </top>
      <bottom style="hair">
        <color rgb="FF000000"/>
      </bottom>
      <diagonal/>
    </border>
    <border>
      <left style="double">
        <color rgb="FFC00000"/>
      </left>
      <right style="double">
        <color rgb="FFC00000"/>
      </right>
      <top/>
      <bottom style="hair">
        <color rgb="FF000000"/>
      </bottom>
      <diagonal/>
    </border>
    <border>
      <left style="double">
        <color rgb="FFC00000"/>
      </left>
      <right style="double">
        <color indexed="64"/>
      </right>
      <top style="hair">
        <color indexed="64"/>
      </top>
      <bottom style="hair">
        <color rgb="FF000000"/>
      </bottom>
      <diagonal/>
    </border>
    <border>
      <left style="double">
        <color indexed="64"/>
      </left>
      <right style="thin">
        <color indexed="64"/>
      </right>
      <top/>
      <bottom style="hair">
        <color rgb="FF000000"/>
      </bottom>
      <diagonal/>
    </border>
    <border>
      <left style="thin">
        <color indexed="64"/>
      </left>
      <right style="double">
        <color indexed="64"/>
      </right>
      <top/>
      <bottom style="hair">
        <color rgb="FF000000"/>
      </bottom>
      <diagonal/>
    </border>
    <border>
      <left/>
      <right style="thin">
        <color indexed="64"/>
      </right>
      <top/>
      <bottom style="hair">
        <color rgb="FF000000"/>
      </bottom>
      <diagonal/>
    </border>
    <border>
      <left style="thin">
        <color indexed="64"/>
      </left>
      <right style="medium">
        <color indexed="64"/>
      </right>
      <top/>
      <bottom style="hair">
        <color rgb="FF000000"/>
      </bottom>
      <diagonal/>
    </border>
    <border>
      <left style="thin">
        <color indexed="64"/>
      </left>
      <right style="thin">
        <color theme="0" tint="-0.249977111117893"/>
      </right>
      <top style="hair">
        <color rgb="FF000000"/>
      </top>
      <bottom style="thin">
        <color indexed="64"/>
      </bottom>
      <diagonal/>
    </border>
    <border>
      <left/>
      <right style="thin">
        <color indexed="64"/>
      </right>
      <top style="hair">
        <color rgb="FF000000"/>
      </top>
      <bottom style="thin">
        <color indexed="64"/>
      </bottom>
      <diagonal/>
    </border>
    <border>
      <left/>
      <right/>
      <top style="hair">
        <color rgb="FF000000"/>
      </top>
      <bottom style="thin">
        <color indexed="64"/>
      </bottom>
      <diagonal/>
    </border>
    <border>
      <left style="double">
        <color rgb="FFC00000"/>
      </left>
      <right style="double">
        <color rgb="FFC00000"/>
      </right>
      <top style="hair">
        <color rgb="FF000000"/>
      </top>
      <bottom style="thin">
        <color indexed="64"/>
      </bottom>
      <diagonal/>
    </border>
    <border>
      <left/>
      <right style="double">
        <color indexed="64"/>
      </right>
      <top style="hair">
        <color rgb="FF000000"/>
      </top>
      <bottom style="thin">
        <color indexed="64"/>
      </bottom>
      <diagonal/>
    </border>
    <border>
      <left style="thin">
        <color indexed="64"/>
      </left>
      <right style="double">
        <color indexed="64"/>
      </right>
      <top style="hair">
        <color rgb="FF000000"/>
      </top>
      <bottom style="thin">
        <color indexed="64"/>
      </bottom>
      <diagonal/>
    </border>
    <border>
      <left style="double">
        <color indexed="64"/>
      </left>
      <right style="thin">
        <color indexed="64"/>
      </right>
      <top style="hair">
        <color rgb="FF000000"/>
      </top>
      <bottom style="thin">
        <color indexed="64"/>
      </bottom>
      <diagonal/>
    </border>
    <border>
      <left/>
      <right style="medium">
        <color indexed="64"/>
      </right>
      <top style="hair">
        <color rgb="FF000000"/>
      </top>
      <bottom style="thin">
        <color indexed="64"/>
      </bottom>
      <diagonal/>
    </border>
    <border>
      <left style="double">
        <color rgb="FFC00000"/>
      </left>
      <right style="double">
        <color rgb="FFC00000"/>
      </right>
      <top style="hair">
        <color indexed="64"/>
      </top>
      <bottom style="medium">
        <color indexed="64"/>
      </bottom>
      <diagonal/>
    </border>
    <border>
      <left style="thin">
        <color theme="0" tint="-0.249977111117893"/>
      </left>
      <right style="medium">
        <color rgb="FFFF0000"/>
      </right>
      <top style="medium">
        <color indexed="64"/>
      </top>
      <bottom style="hair">
        <color indexed="64"/>
      </bottom>
      <diagonal/>
    </border>
    <border>
      <left style="thin">
        <color theme="0" tint="-0.249977111117893"/>
      </left>
      <right style="medium">
        <color rgb="FFFF0000"/>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14999847407452621"/>
      </right>
      <top/>
      <bottom style="medium">
        <color indexed="64"/>
      </bottom>
      <diagonal/>
    </border>
    <border>
      <left style="thin">
        <color indexed="64"/>
      </left>
      <right style="medium">
        <color indexed="64"/>
      </right>
      <top style="thin">
        <color indexed="64"/>
      </top>
      <bottom style="hair">
        <color theme="1" tint="0.499984740745262"/>
      </bottom>
      <diagonal/>
    </border>
    <border>
      <left style="thin">
        <color indexed="64"/>
      </left>
      <right style="thin">
        <color indexed="64"/>
      </right>
      <top style="medium">
        <color indexed="64"/>
      </top>
      <bottom style="hair">
        <color theme="0" tint="-0.249977111117893"/>
      </bottom>
      <diagonal/>
    </border>
    <border>
      <left style="thin">
        <color indexed="64"/>
      </left>
      <right style="thin">
        <color indexed="64"/>
      </right>
      <top style="hair">
        <color theme="0" tint="-0.249977111117893"/>
      </top>
      <bottom style="hair">
        <color theme="0" tint="-0.249977111117893"/>
      </bottom>
      <diagonal/>
    </border>
    <border>
      <left style="thin">
        <color indexed="64"/>
      </left>
      <right style="thin">
        <color indexed="64"/>
      </right>
      <top style="hair">
        <color theme="0" tint="-0.249977111117893"/>
      </top>
      <bottom style="thin">
        <color indexed="64"/>
      </bottom>
      <diagonal/>
    </border>
    <border>
      <left style="thin">
        <color theme="0" tint="-0.249977111117893"/>
      </left>
      <right style="medium">
        <color rgb="FFFF0000"/>
      </right>
      <top style="hair">
        <color theme="1" tint="0.499984740745262"/>
      </top>
      <bottom style="medium">
        <color indexed="64"/>
      </bottom>
      <diagonal/>
    </border>
    <border>
      <left style="thin">
        <color theme="0" tint="-0.249977111117893"/>
      </left>
      <right style="thin">
        <color indexed="64"/>
      </right>
      <top style="thin">
        <color theme="1" tint="0.499984740745262"/>
      </top>
      <bottom style="hair">
        <color theme="1" tint="0.499984740745262"/>
      </bottom>
      <diagonal/>
    </border>
    <border>
      <left style="thin">
        <color theme="0" tint="-0.249977111117893"/>
      </left>
      <right style="thin">
        <color indexed="64"/>
      </right>
      <top style="hair">
        <color theme="1" tint="0.499984740745262"/>
      </top>
      <bottom style="hair">
        <color theme="1" tint="0.499984740745262"/>
      </bottom>
      <diagonal/>
    </border>
    <border>
      <left style="thin">
        <color theme="0" tint="-0.249977111117893"/>
      </left>
      <right style="thin">
        <color indexed="64"/>
      </right>
      <top style="hair">
        <color theme="1" tint="0.499984740745262"/>
      </top>
      <bottom style="medium">
        <color indexed="64"/>
      </bottom>
      <diagonal/>
    </border>
    <border>
      <left style="thin">
        <color theme="0" tint="-0.249977111117893"/>
      </left>
      <right style="medium">
        <color rgb="FFFF0000"/>
      </right>
      <top/>
      <bottom style="hair">
        <color indexed="64"/>
      </bottom>
      <diagonal/>
    </border>
    <border>
      <left/>
      <right style="thin">
        <color indexed="64"/>
      </right>
      <top style="hair">
        <color theme="1" tint="0.499984740745262"/>
      </top>
      <bottom/>
      <diagonal/>
    </border>
    <border>
      <left style="thin">
        <color indexed="64"/>
      </left>
      <right style="hair">
        <color indexed="64"/>
      </right>
      <top style="hair">
        <color indexed="64"/>
      </top>
      <bottom style="hair">
        <color theme="1" tint="0.499984740745262"/>
      </bottom>
      <diagonal/>
    </border>
    <border>
      <left style="double">
        <color indexed="64"/>
      </left>
      <right style="thin">
        <color indexed="64"/>
      </right>
      <top style="hair">
        <color indexed="64"/>
      </top>
      <bottom style="hair">
        <color indexed="64"/>
      </bottom>
      <diagonal/>
    </border>
    <border>
      <left style="hair">
        <color indexed="64"/>
      </left>
      <right style="medium">
        <color rgb="FFFF0000"/>
      </right>
      <top style="hair">
        <color indexed="64"/>
      </top>
      <bottom style="hair">
        <color theme="1" tint="0.499984740745262"/>
      </bottom>
      <diagonal/>
    </border>
    <border>
      <left/>
      <right style="thin">
        <color theme="0" tint="-0.249977111117893"/>
      </right>
      <top style="hair">
        <color theme="1" tint="0.499984740745262"/>
      </top>
      <bottom style="medium">
        <color indexed="64"/>
      </bottom>
      <diagonal/>
    </border>
    <border>
      <left style="thin">
        <color theme="0" tint="-0.249977111117893"/>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hair">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bottom/>
      <diagonal/>
    </border>
    <border>
      <left/>
      <right/>
      <top style="medium">
        <color indexed="64"/>
      </top>
      <bottom style="medium">
        <color theme="2" tint="-0.499984740745262"/>
      </bottom>
      <diagonal/>
    </border>
    <border>
      <left/>
      <right style="medium">
        <color theme="2" tint="-0.499984740745262"/>
      </right>
      <top style="medium">
        <color theme="2" tint="-0.499984740745262"/>
      </top>
      <bottom/>
      <diagonal/>
    </border>
    <border>
      <left/>
      <right style="medium">
        <color theme="2" tint="-0.499984740745262"/>
      </right>
      <top/>
      <bottom/>
      <diagonal/>
    </border>
    <border>
      <left style="medium">
        <color indexed="64"/>
      </left>
      <right style="medium">
        <color theme="2" tint="-0.499984740745262"/>
      </right>
      <top/>
      <bottom/>
      <diagonal/>
    </border>
    <border>
      <left style="medium">
        <color theme="2" tint="-0.499984740745262"/>
      </left>
      <right/>
      <top style="medium">
        <color theme="2" tint="-0.499984740745262"/>
      </top>
      <bottom style="thin">
        <color indexed="64"/>
      </bottom>
      <diagonal/>
    </border>
    <border>
      <left/>
      <right style="thin">
        <color indexed="64"/>
      </right>
      <top/>
      <bottom style="medium">
        <color rgb="FFFF0000"/>
      </bottom>
      <diagonal/>
    </border>
    <border>
      <left style="thin">
        <color indexed="64"/>
      </left>
      <right/>
      <top style="medium">
        <color theme="2" tint="-0.499984740745262"/>
      </top>
      <bottom/>
      <diagonal/>
    </border>
    <border>
      <left style="thin">
        <color indexed="64"/>
      </left>
      <right style="thin">
        <color indexed="64"/>
      </right>
      <top/>
      <bottom style="medium">
        <color theme="2" tint="-0.499984740745262"/>
      </bottom>
      <diagonal/>
    </border>
    <border>
      <left style="thin">
        <color indexed="64"/>
      </left>
      <right/>
      <top/>
      <bottom style="medium">
        <color theme="2" tint="-0.499984740745262"/>
      </bottom>
      <diagonal/>
    </border>
    <border>
      <left/>
      <right style="medium">
        <color theme="2" tint="-0.499984740745262"/>
      </right>
      <top/>
      <bottom style="medium">
        <color theme="2" tint="-0.499984740745262"/>
      </bottom>
      <diagonal/>
    </border>
    <border>
      <left/>
      <right style="thin">
        <color indexed="64"/>
      </right>
      <top/>
      <bottom style="medium">
        <color theme="2" tint="-0.499984740745262"/>
      </bottom>
      <diagonal/>
    </border>
    <border>
      <left/>
      <right/>
      <top style="medium">
        <color theme="2" tint="-0.499984740745262"/>
      </top>
      <bottom style="thin">
        <color indexed="64"/>
      </bottom>
      <diagonal/>
    </border>
    <border>
      <left/>
      <right style="thin">
        <color indexed="64"/>
      </right>
      <top style="medium">
        <color theme="2" tint="-0.499984740745262"/>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medium">
        <color rgb="FFC00000"/>
      </left>
      <right style="thin">
        <color rgb="FF7030A0"/>
      </right>
      <top style="thin">
        <color indexed="64"/>
      </top>
      <bottom style="medium">
        <color rgb="FF7030A0"/>
      </bottom>
      <diagonal/>
    </border>
    <border>
      <left/>
      <right style="double">
        <color indexed="64"/>
      </right>
      <top style="medium">
        <color indexed="64"/>
      </top>
      <bottom/>
      <diagonal/>
    </border>
    <border>
      <left style="thin">
        <color indexed="64"/>
      </left>
      <right style="thin">
        <color theme="0" tint="-0.249977111117893"/>
      </right>
      <top style="hair">
        <color indexed="64"/>
      </top>
      <bottom/>
      <diagonal/>
    </border>
    <border>
      <left/>
      <right style="thin">
        <color indexed="64"/>
      </right>
      <top style="hair">
        <color indexed="64"/>
      </top>
      <bottom/>
      <diagonal/>
    </border>
    <border>
      <left/>
      <right style="thin">
        <color theme="0" tint="-0.249977111117893"/>
      </right>
      <top style="hair">
        <color indexed="64"/>
      </top>
      <bottom style="medium">
        <color indexed="64"/>
      </bottom>
      <diagonal/>
    </border>
    <border>
      <left style="thin">
        <color indexed="64"/>
      </left>
      <right style="thin">
        <color indexed="64"/>
      </right>
      <top style="hair">
        <color theme="1" tint="0.499984740745262"/>
      </top>
      <bottom style="hair">
        <color indexed="64"/>
      </bottom>
      <diagonal/>
    </border>
    <border>
      <left/>
      <right style="thin">
        <color indexed="64"/>
      </right>
      <top style="double">
        <color rgb="FFC00000"/>
      </top>
      <bottom style="thin">
        <color indexed="64"/>
      </bottom>
      <diagonal/>
    </border>
    <border>
      <left style="thin">
        <color indexed="64"/>
      </left>
      <right/>
      <top style="double">
        <color rgb="FFC00000"/>
      </top>
      <bottom style="thin">
        <color indexed="64"/>
      </bottom>
      <diagonal/>
    </border>
    <border>
      <left/>
      <right/>
      <top style="double">
        <color rgb="FFC00000"/>
      </top>
      <bottom style="thin">
        <color indexed="64"/>
      </bottom>
      <diagonal/>
    </border>
    <border>
      <left/>
      <right/>
      <top/>
      <bottom style="medium">
        <color theme="2" tint="-0.499984740745262"/>
      </bottom>
      <diagonal/>
    </border>
    <border>
      <left/>
      <right/>
      <top style="thin">
        <color indexed="64"/>
      </top>
      <bottom/>
      <diagonal/>
    </border>
    <border>
      <left style="medium">
        <color indexed="64"/>
      </left>
      <right/>
      <top style="thin">
        <color indexed="64"/>
      </top>
      <bottom/>
      <diagonal/>
    </border>
  </borders>
  <cellStyleXfs count="1">
    <xf numFmtId="0" fontId="0" fillId="0" borderId="0">
      <alignment vertical="center"/>
    </xf>
  </cellStyleXfs>
  <cellXfs count="2440">
    <xf numFmtId="0" fontId="0" fillId="0" borderId="0" xfId="0">
      <alignment vertical="center"/>
    </xf>
    <xf numFmtId="0" fontId="2" fillId="0" borderId="0" xfId="0" applyFont="1" applyFill="1" applyBorder="1">
      <alignment vertical="center"/>
    </xf>
    <xf numFmtId="0" fontId="2" fillId="0" borderId="0" xfId="0" applyFont="1" applyProtection="1">
      <alignment vertical="center"/>
    </xf>
    <xf numFmtId="0" fontId="2" fillId="5" borderId="3" xfId="0" applyFont="1" applyFill="1" applyBorder="1" applyProtection="1">
      <alignment vertical="center"/>
    </xf>
    <xf numFmtId="0" fontId="2" fillId="0" borderId="8" xfId="0" applyFont="1" applyBorder="1" applyProtection="1">
      <alignment vertical="center"/>
    </xf>
    <xf numFmtId="0" fontId="2" fillId="0" borderId="8" xfId="0" applyFont="1" applyFill="1" applyBorder="1" applyProtection="1">
      <alignment vertical="center"/>
    </xf>
    <xf numFmtId="0" fontId="6" fillId="0" borderId="8" xfId="0" applyFont="1" applyFill="1" applyBorder="1" applyAlignment="1" applyProtection="1">
      <alignment horizontal="center" vertical="center"/>
    </xf>
    <xf numFmtId="0" fontId="6" fillId="11" borderId="8" xfId="0" applyFont="1" applyFill="1" applyBorder="1" applyAlignment="1" applyProtection="1">
      <alignment horizontal="center" vertical="center"/>
    </xf>
    <xf numFmtId="0" fontId="2" fillId="5" borderId="16" xfId="0" applyFont="1" applyFill="1" applyBorder="1" applyProtection="1">
      <alignment vertical="center"/>
    </xf>
    <xf numFmtId="0" fontId="2" fillId="5" borderId="0" xfId="0" applyFont="1" applyFill="1" applyBorder="1" applyProtection="1">
      <alignment vertical="center"/>
    </xf>
    <xf numFmtId="0" fontId="2"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2" fillId="0" borderId="0" xfId="0" applyFont="1" applyFill="1" applyBorder="1" applyProtection="1">
      <alignment vertical="center"/>
    </xf>
    <xf numFmtId="0" fontId="2" fillId="0" borderId="0" xfId="0" applyFont="1" applyFill="1" applyBorder="1" applyAlignment="1" applyProtection="1">
      <alignment vertical="center" textRotation="255"/>
    </xf>
    <xf numFmtId="0" fontId="6" fillId="0" borderId="0" xfId="0" applyFont="1" applyFill="1" applyBorder="1" applyAlignment="1" applyProtection="1">
      <alignment horizontal="center" vertical="center"/>
    </xf>
    <xf numFmtId="0" fontId="0" fillId="0" borderId="0" xfId="0" applyFill="1" applyBorder="1" applyProtection="1">
      <alignment vertical="center"/>
    </xf>
    <xf numFmtId="0" fontId="12" fillId="0" borderId="0" xfId="0" applyFont="1" applyFill="1" applyBorder="1" applyAlignment="1" applyProtection="1">
      <alignment horizontal="center" vertical="center"/>
    </xf>
    <xf numFmtId="0" fontId="0" fillId="0" borderId="0" xfId="0" applyProtection="1">
      <alignment vertical="center"/>
    </xf>
    <xf numFmtId="0" fontId="0" fillId="0" borderId="0" xfId="0" applyBorder="1" applyProtection="1">
      <alignment vertical="center"/>
    </xf>
    <xf numFmtId="0" fontId="6" fillId="0" borderId="0" xfId="0" applyFont="1" applyFill="1" applyBorder="1" applyProtection="1">
      <alignment vertical="center"/>
    </xf>
    <xf numFmtId="0" fontId="16" fillId="0" borderId="0" xfId="0" applyFont="1" applyFill="1" applyBorder="1" applyAlignment="1" applyProtection="1">
      <alignment horizontal="right" vertical="center"/>
    </xf>
    <xf numFmtId="0" fontId="6" fillId="0" borderId="65" xfId="0" applyFont="1" applyFill="1" applyBorder="1" applyAlignment="1" applyProtection="1">
      <alignment horizontal="center" vertical="center"/>
    </xf>
    <xf numFmtId="0" fontId="2" fillId="0" borderId="58" xfId="0" applyFont="1" applyFill="1" applyBorder="1" applyProtection="1">
      <alignment vertical="center"/>
    </xf>
    <xf numFmtId="0" fontId="6" fillId="0" borderId="72" xfId="0" applyFont="1" applyFill="1" applyBorder="1" applyAlignment="1" applyProtection="1">
      <alignment horizontal="center" vertical="center"/>
    </xf>
    <xf numFmtId="0" fontId="2" fillId="5" borderId="40" xfId="0" applyFont="1" applyFill="1" applyBorder="1" applyProtection="1">
      <alignment vertical="center"/>
    </xf>
    <xf numFmtId="0" fontId="2" fillId="5" borderId="3" xfId="0" applyFont="1" applyFill="1" applyBorder="1" applyAlignment="1" applyProtection="1">
      <alignment horizontal="center" vertical="center"/>
    </xf>
    <xf numFmtId="0" fontId="2" fillId="18" borderId="3" xfId="0" applyFont="1" applyFill="1" applyBorder="1" applyAlignment="1" applyProtection="1">
      <alignment horizontal="center" vertical="center"/>
    </xf>
    <xf numFmtId="0" fontId="2" fillId="0" borderId="60" xfId="0" applyFont="1" applyFill="1" applyBorder="1" applyProtection="1">
      <alignment vertical="center"/>
    </xf>
    <xf numFmtId="0" fontId="6" fillId="0" borderId="67" xfId="0" applyFont="1" applyFill="1" applyBorder="1" applyAlignment="1" applyProtection="1">
      <alignment horizontal="center" vertical="center"/>
    </xf>
    <xf numFmtId="0" fontId="6" fillId="0" borderId="0" xfId="0" applyFont="1" applyFill="1" applyBorder="1" applyAlignment="1" applyProtection="1">
      <alignment vertical="center" shrinkToFit="1"/>
    </xf>
    <xf numFmtId="0" fontId="2" fillId="0" borderId="0" xfId="0" applyFont="1" applyFill="1" applyBorder="1" applyAlignment="1" applyProtection="1">
      <alignment vertical="center" shrinkToFit="1"/>
    </xf>
    <xf numFmtId="0" fontId="25"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3" fillId="0" borderId="0" xfId="0" applyFont="1" applyFill="1" applyBorder="1" applyAlignment="1" applyProtection="1">
      <alignment vertical="center"/>
    </xf>
    <xf numFmtId="0" fontId="2" fillId="0" borderId="0" xfId="0" applyFont="1" applyFill="1" applyBorder="1" applyAlignment="1" applyProtection="1">
      <alignment vertical="center" textRotation="255" shrinkToFit="1"/>
    </xf>
    <xf numFmtId="0" fontId="6" fillId="0" borderId="0" xfId="0" applyFont="1" applyFill="1" applyBorder="1" applyAlignment="1" applyProtection="1">
      <alignment vertical="center"/>
    </xf>
    <xf numFmtId="0" fontId="2" fillId="0" borderId="0" xfId="0" applyFont="1" applyBorder="1" applyProtection="1">
      <alignment vertical="center"/>
    </xf>
    <xf numFmtId="0" fontId="2" fillId="0" borderId="3" xfId="0" applyFont="1" applyBorder="1" applyProtection="1">
      <alignment vertical="center"/>
    </xf>
    <xf numFmtId="0" fontId="0" fillId="0" borderId="3" xfId="0" applyBorder="1" applyProtection="1">
      <alignment vertical="center"/>
    </xf>
    <xf numFmtId="0" fontId="2" fillId="0" borderId="26" xfId="0" applyFont="1" applyBorder="1" applyProtection="1">
      <alignment vertical="center"/>
    </xf>
    <xf numFmtId="0" fontId="0" fillId="0" borderId="26" xfId="0" applyBorder="1" applyProtection="1">
      <alignment vertical="center"/>
    </xf>
    <xf numFmtId="0" fontId="0" fillId="0" borderId="22" xfId="0" applyBorder="1" applyProtection="1">
      <alignment vertical="center"/>
    </xf>
    <xf numFmtId="0" fontId="2" fillId="0" borderId="0" xfId="0" applyFont="1" applyFill="1" applyProtection="1">
      <alignment vertical="center"/>
    </xf>
    <xf numFmtId="0" fontId="5" fillId="0" borderId="0" xfId="0" applyFont="1" applyFill="1" applyBorder="1" applyAlignment="1" applyProtection="1">
      <alignment vertical="center" textRotation="255"/>
    </xf>
    <xf numFmtId="0" fontId="5" fillId="0" borderId="0"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2" fillId="0" borderId="26" xfId="0" applyFont="1" applyFill="1" applyBorder="1" applyProtection="1">
      <alignment vertical="center"/>
    </xf>
    <xf numFmtId="0" fontId="2" fillId="0" borderId="0" xfId="0" applyFont="1" applyAlignment="1" applyProtection="1">
      <alignment horizontal="center" vertical="center"/>
    </xf>
    <xf numFmtId="0" fontId="16" fillId="0" borderId="0" xfId="0" applyFont="1" applyFill="1" applyBorder="1" applyAlignment="1" applyProtection="1">
      <alignment horizontal="center" vertical="center"/>
    </xf>
    <xf numFmtId="0" fontId="20" fillId="20" borderId="10" xfId="0" quotePrefix="1"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2" fillId="0" borderId="4" xfId="0" applyFont="1" applyBorder="1" applyProtection="1">
      <alignment vertical="center"/>
    </xf>
    <xf numFmtId="0" fontId="6" fillId="15" borderId="3" xfId="0" applyFont="1" applyFill="1" applyBorder="1" applyProtection="1">
      <alignment vertical="center"/>
    </xf>
    <xf numFmtId="0" fontId="2" fillId="0" borderId="72" xfId="0" applyFont="1" applyFill="1" applyBorder="1" applyAlignment="1" applyProtection="1">
      <alignment horizontal="center" vertical="center"/>
    </xf>
    <xf numFmtId="0" fontId="6" fillId="0" borderId="50" xfId="0" applyFont="1" applyFill="1" applyBorder="1" applyAlignment="1" applyProtection="1">
      <alignment horizontal="center" vertical="center"/>
    </xf>
    <xf numFmtId="0" fontId="6" fillId="9" borderId="5"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6" fillId="0" borderId="3" xfId="0" applyFont="1" applyFill="1" applyBorder="1" applyAlignment="1" applyProtection="1">
      <alignment vertical="center" shrinkToFit="1"/>
    </xf>
    <xf numFmtId="0" fontId="6" fillId="0" borderId="0" xfId="0" applyFont="1" applyBorder="1" applyAlignment="1" applyProtection="1">
      <alignment vertical="center" shrinkToFit="1"/>
    </xf>
    <xf numFmtId="0" fontId="28" fillId="0" borderId="0" xfId="0" applyFont="1" applyFill="1" applyBorder="1" applyAlignment="1" applyProtection="1">
      <alignment horizontal="center" vertical="center"/>
    </xf>
    <xf numFmtId="0" fontId="2" fillId="0" borderId="0" xfId="0" applyFont="1" applyAlignment="1" applyProtection="1">
      <alignment vertical="center"/>
    </xf>
    <xf numFmtId="0" fontId="25" fillId="0" borderId="0" xfId="0" applyFont="1" applyFill="1" applyBorder="1" applyProtection="1">
      <alignment vertical="center"/>
    </xf>
    <xf numFmtId="0" fontId="2" fillId="0" borderId="0" xfId="0" quotePrefix="1" applyFont="1" applyFill="1" applyBorder="1" applyAlignment="1" applyProtection="1">
      <alignment vertical="center"/>
    </xf>
    <xf numFmtId="0" fontId="3" fillId="0" borderId="0" xfId="0" applyFont="1" applyFill="1" applyBorder="1" applyAlignment="1" applyProtection="1">
      <alignment vertical="center" textRotation="255"/>
    </xf>
    <xf numFmtId="0" fontId="4" fillId="0" borderId="0" xfId="0" applyFont="1" applyFill="1" applyBorder="1" applyAlignment="1" applyProtection="1">
      <alignment vertical="center" textRotation="255"/>
    </xf>
    <xf numFmtId="0" fontId="24" fillId="0" borderId="0" xfId="0" applyFont="1" applyFill="1" applyBorder="1" applyAlignment="1" applyProtection="1">
      <alignment vertical="center" textRotation="255"/>
    </xf>
    <xf numFmtId="0" fontId="22" fillId="0" borderId="0" xfId="0" applyFont="1" applyFill="1" applyBorder="1" applyAlignment="1" applyProtection="1">
      <alignment horizontal="center" vertical="center"/>
    </xf>
    <xf numFmtId="0" fontId="27" fillId="0" borderId="0" xfId="0" applyFont="1" applyFill="1" applyBorder="1" applyAlignment="1" applyProtection="1">
      <alignment vertical="center" textRotation="255"/>
    </xf>
    <xf numFmtId="0" fontId="2" fillId="0" borderId="0" xfId="0" applyFont="1" applyFill="1" applyBorder="1" applyAlignment="1" applyProtection="1">
      <alignment vertical="center" wrapText="1"/>
    </xf>
    <xf numFmtId="0" fontId="7" fillId="0" borderId="0" xfId="0" applyFont="1" applyProtection="1">
      <alignment vertical="center"/>
    </xf>
    <xf numFmtId="0" fontId="7" fillId="0" borderId="0" xfId="0" applyFont="1" applyBorder="1" applyProtection="1">
      <alignment vertical="center"/>
    </xf>
    <xf numFmtId="0" fontId="36" fillId="0" borderId="63" xfId="0" applyFont="1" applyFill="1" applyBorder="1" applyAlignment="1" applyProtection="1">
      <alignment horizontal="center" vertical="center"/>
    </xf>
    <xf numFmtId="0" fontId="36" fillId="0" borderId="70" xfId="0" applyFont="1" applyFill="1" applyBorder="1" applyAlignment="1" applyProtection="1">
      <alignment horizontal="center" vertical="center"/>
    </xf>
    <xf numFmtId="0" fontId="36" fillId="0" borderId="74" xfId="0" applyFont="1" applyFill="1" applyBorder="1" applyAlignment="1" applyProtection="1">
      <alignment horizontal="center" vertical="center"/>
    </xf>
    <xf numFmtId="0" fontId="36" fillId="0" borderId="76" xfId="0" applyFont="1" applyFill="1" applyBorder="1" applyAlignment="1" applyProtection="1">
      <alignment horizontal="center" vertical="center"/>
    </xf>
    <xf numFmtId="0" fontId="36" fillId="0" borderId="77" xfId="0" applyFont="1" applyFill="1" applyBorder="1" applyAlignment="1" applyProtection="1">
      <alignment horizontal="center" vertical="center"/>
    </xf>
    <xf numFmtId="0" fontId="36" fillId="0" borderId="3" xfId="0" applyFont="1" applyFill="1" applyBorder="1" applyAlignment="1" applyProtection="1">
      <alignment horizontal="center" vertical="center"/>
    </xf>
    <xf numFmtId="0" fontId="36" fillId="0" borderId="15" xfId="0" applyFont="1" applyFill="1" applyBorder="1" applyAlignment="1" applyProtection="1">
      <alignment horizontal="center" vertical="center"/>
    </xf>
    <xf numFmtId="0" fontId="36" fillId="0" borderId="81" xfId="0" applyFont="1" applyFill="1" applyBorder="1" applyAlignment="1" applyProtection="1">
      <alignment horizontal="center" vertical="center"/>
    </xf>
    <xf numFmtId="0" fontId="36" fillId="9" borderId="9" xfId="0" applyFont="1" applyFill="1" applyBorder="1" applyAlignment="1" applyProtection="1">
      <alignment horizontal="center" vertical="center"/>
    </xf>
    <xf numFmtId="0" fontId="36" fillId="16" borderId="9" xfId="0" applyFont="1" applyFill="1" applyBorder="1" applyAlignment="1" applyProtection="1">
      <alignment horizontal="center" vertical="center"/>
    </xf>
    <xf numFmtId="0" fontId="36" fillId="0" borderId="89" xfId="0" applyFont="1" applyFill="1" applyBorder="1" applyAlignment="1" applyProtection="1">
      <alignment horizontal="center" vertical="center"/>
    </xf>
    <xf numFmtId="0" fontId="36" fillId="0" borderId="90" xfId="0" applyFont="1" applyFill="1" applyBorder="1" applyAlignment="1" applyProtection="1">
      <alignment horizontal="center" vertical="center"/>
    </xf>
    <xf numFmtId="0" fontId="36" fillId="0" borderId="88" xfId="0" applyFont="1" applyFill="1" applyBorder="1" applyAlignment="1" applyProtection="1">
      <alignment horizontal="center" vertical="center"/>
    </xf>
    <xf numFmtId="0" fontId="36" fillId="0" borderId="0" xfId="0" applyFont="1" applyFill="1" applyBorder="1" applyAlignment="1" applyProtection="1">
      <alignment horizontal="center" vertical="center"/>
    </xf>
    <xf numFmtId="0" fontId="16" fillId="0" borderId="68" xfId="0" applyFont="1" applyFill="1" applyBorder="1" applyAlignment="1" applyProtection="1">
      <alignment horizontal="center" vertical="center"/>
      <protection locked="0"/>
    </xf>
    <xf numFmtId="0" fontId="16" fillId="0" borderId="17" xfId="0" applyFont="1" applyFill="1" applyBorder="1" applyAlignment="1" applyProtection="1">
      <alignment horizontal="center" vertical="center"/>
      <protection locked="0"/>
    </xf>
    <xf numFmtId="0" fontId="16" fillId="0" borderId="18" xfId="0" applyFont="1" applyFill="1" applyBorder="1" applyAlignment="1" applyProtection="1">
      <alignment horizontal="center" vertical="center"/>
      <protection locked="0"/>
    </xf>
    <xf numFmtId="0" fontId="16" fillId="0" borderId="61"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78" xfId="0" applyFont="1" applyFill="1" applyBorder="1" applyAlignment="1" applyProtection="1">
      <alignment horizontal="center" vertical="center"/>
      <protection locked="0"/>
    </xf>
    <xf numFmtId="0" fontId="16" fillId="0" borderId="8"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69" xfId="0" applyFont="1" applyFill="1" applyBorder="1" applyAlignment="1" applyProtection="1">
      <alignment horizontal="center" vertical="center"/>
      <protection locked="0"/>
    </xf>
    <xf numFmtId="0" fontId="16" fillId="0" borderId="79" xfId="0" applyFont="1" applyFill="1" applyBorder="1" applyAlignment="1" applyProtection="1">
      <alignment horizontal="center" vertical="center"/>
      <protection locked="0"/>
    </xf>
    <xf numFmtId="0" fontId="16" fillId="0" borderId="75" xfId="0" applyFont="1" applyFill="1" applyBorder="1" applyAlignment="1" applyProtection="1">
      <alignment horizontal="center" vertical="center"/>
      <protection locked="0"/>
    </xf>
    <xf numFmtId="0" fontId="16" fillId="0" borderId="83" xfId="0" applyFont="1" applyFill="1" applyBorder="1" applyAlignment="1" applyProtection="1">
      <alignment horizontal="center" vertical="center"/>
      <protection locked="0"/>
    </xf>
    <xf numFmtId="0" fontId="16" fillId="0" borderId="84" xfId="0" applyFont="1" applyFill="1" applyBorder="1" applyAlignment="1" applyProtection="1">
      <alignment horizontal="center" vertical="center"/>
      <protection locked="0"/>
    </xf>
    <xf numFmtId="0" fontId="16" fillId="0" borderId="19"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6" fillId="0" borderId="67" xfId="0" applyFont="1" applyFill="1" applyBorder="1" applyAlignment="1" applyProtection="1">
      <alignment horizontal="center" vertical="center"/>
      <protection locked="0"/>
    </xf>
    <xf numFmtId="0" fontId="16" fillId="0" borderId="6" xfId="0" applyFont="1" applyFill="1" applyBorder="1" applyAlignment="1" applyProtection="1">
      <alignment horizontal="center" vertical="center"/>
      <protection locked="0"/>
    </xf>
    <xf numFmtId="0" fontId="16" fillId="0" borderId="57" xfId="0" applyFont="1" applyFill="1" applyBorder="1" applyAlignment="1" applyProtection="1">
      <alignment horizontal="center" vertical="center"/>
      <protection locked="0"/>
    </xf>
    <xf numFmtId="0" fontId="16" fillId="21" borderId="64" xfId="0" applyFont="1" applyFill="1" applyBorder="1" applyAlignment="1" applyProtection="1">
      <alignment horizontal="center" vertical="center"/>
      <protection locked="0"/>
    </xf>
    <xf numFmtId="0" fontId="16" fillId="21" borderId="71" xfId="0" applyFont="1" applyFill="1" applyBorder="1" applyAlignment="1" applyProtection="1">
      <alignment horizontal="center" vertical="center"/>
      <protection locked="0"/>
    </xf>
    <xf numFmtId="0" fontId="16" fillId="21" borderId="36" xfId="0" applyFont="1" applyFill="1" applyBorder="1" applyAlignment="1" applyProtection="1">
      <alignment horizontal="center" vertical="center"/>
      <protection locked="0"/>
    </xf>
    <xf numFmtId="0" fontId="16" fillId="21" borderId="82" xfId="0" applyFont="1" applyFill="1" applyBorder="1" applyAlignment="1" applyProtection="1">
      <alignment horizontal="center" vertical="center"/>
      <protection locked="0"/>
    </xf>
    <xf numFmtId="0" fontId="16" fillId="21" borderId="87" xfId="0" applyFont="1" applyFill="1" applyBorder="1" applyAlignment="1" applyProtection="1">
      <alignment horizontal="center" vertical="center"/>
      <protection locked="0"/>
    </xf>
    <xf numFmtId="0" fontId="16" fillId="21" borderId="93" xfId="0" applyFont="1" applyFill="1" applyBorder="1" applyAlignment="1" applyProtection="1">
      <alignment horizontal="center" vertical="center"/>
      <protection locked="0"/>
    </xf>
    <xf numFmtId="0" fontId="16" fillId="21" borderId="46" xfId="0" applyFont="1" applyFill="1" applyBorder="1" applyAlignment="1" applyProtection="1">
      <alignment horizontal="center" vertical="center"/>
      <protection locked="0"/>
    </xf>
    <xf numFmtId="0" fontId="13" fillId="21" borderId="34" xfId="0" applyFont="1" applyFill="1" applyBorder="1" applyAlignment="1" applyProtection="1">
      <alignment horizontal="center" vertical="center"/>
      <protection locked="0"/>
    </xf>
    <xf numFmtId="0" fontId="6" fillId="5" borderId="5" xfId="0" applyFont="1" applyFill="1" applyBorder="1" applyAlignment="1" applyProtection="1">
      <alignment horizontal="right" vertical="center"/>
    </xf>
    <xf numFmtId="0" fontId="6" fillId="7" borderId="5" xfId="0" applyFont="1" applyFill="1" applyBorder="1" applyAlignment="1" applyProtection="1">
      <alignment horizontal="right" vertical="center"/>
    </xf>
    <xf numFmtId="0" fontId="6" fillId="0" borderId="0" xfId="0" applyFont="1" applyFill="1" applyBorder="1" applyAlignment="1" applyProtection="1">
      <alignment vertical="center" textRotation="255"/>
    </xf>
    <xf numFmtId="0" fontId="6" fillId="6" borderId="5" xfId="0" applyFont="1" applyFill="1" applyBorder="1" applyAlignment="1" applyProtection="1">
      <alignment horizontal="right" vertical="center"/>
    </xf>
    <xf numFmtId="0" fontId="10" fillId="0" borderId="3" xfId="0" applyFont="1" applyBorder="1" applyProtection="1">
      <alignment vertical="center"/>
    </xf>
    <xf numFmtId="0" fontId="48" fillId="16" borderId="5" xfId="0" applyFont="1" applyFill="1" applyBorder="1" applyAlignment="1" applyProtection="1">
      <alignment horizontal="right" vertical="center"/>
    </xf>
    <xf numFmtId="0" fontId="10" fillId="0" borderId="0" xfId="0" applyFont="1" applyFill="1" applyBorder="1" applyProtection="1">
      <alignment vertical="center"/>
    </xf>
    <xf numFmtId="0" fontId="10" fillId="0" borderId="0" xfId="0" applyFont="1" applyProtection="1">
      <alignment vertical="center"/>
    </xf>
    <xf numFmtId="0" fontId="2" fillId="7" borderId="3" xfId="0" applyFont="1" applyFill="1" applyBorder="1" applyAlignment="1" applyProtection="1">
      <alignment horizontal="center" vertical="center"/>
    </xf>
    <xf numFmtId="0" fontId="2" fillId="0" borderId="3" xfId="0" applyFont="1" applyFill="1" applyBorder="1" applyProtection="1">
      <alignment vertical="center"/>
    </xf>
    <xf numFmtId="0" fontId="2" fillId="0" borderId="109" xfId="0" applyFont="1" applyFill="1" applyBorder="1" applyProtection="1">
      <alignment vertical="center"/>
    </xf>
    <xf numFmtId="0" fontId="2" fillId="0" borderId="110" xfId="0" applyFont="1" applyFill="1" applyBorder="1" applyProtection="1">
      <alignment vertical="center"/>
    </xf>
    <xf numFmtId="0" fontId="4" fillId="0" borderId="110" xfId="0" applyFont="1" applyFill="1" applyBorder="1" applyProtection="1">
      <alignment vertical="center"/>
    </xf>
    <xf numFmtId="0" fontId="36" fillId="5" borderId="9" xfId="0" applyFont="1" applyFill="1" applyBorder="1" applyAlignment="1" applyProtection="1">
      <alignment horizontal="center" vertical="center"/>
    </xf>
    <xf numFmtId="0" fontId="2" fillId="0" borderId="67" xfId="0" applyFont="1" applyFill="1" applyBorder="1" applyAlignment="1" applyProtection="1">
      <alignment horizontal="center" vertical="center"/>
    </xf>
    <xf numFmtId="0" fontId="6" fillId="0" borderId="112" xfId="0" applyFont="1" applyFill="1" applyBorder="1" applyAlignment="1" applyProtection="1">
      <alignment horizontal="center" vertical="center"/>
    </xf>
    <xf numFmtId="0" fontId="6" fillId="0" borderId="113" xfId="0" applyFont="1" applyFill="1" applyBorder="1" applyAlignment="1" applyProtection="1">
      <alignment horizontal="center" vertical="center"/>
    </xf>
    <xf numFmtId="0" fontId="6" fillId="0" borderId="111" xfId="0" applyFont="1" applyFill="1" applyBorder="1" applyAlignment="1" applyProtection="1">
      <alignment horizontal="center" vertical="center"/>
    </xf>
    <xf numFmtId="0" fontId="6" fillId="0" borderId="116" xfId="0" applyFont="1" applyFill="1" applyBorder="1" applyAlignment="1" applyProtection="1">
      <alignment horizontal="center" vertical="center"/>
    </xf>
    <xf numFmtId="0" fontId="10" fillId="0" borderId="72" xfId="0" applyFont="1" applyFill="1" applyBorder="1" applyAlignment="1" applyProtection="1">
      <alignment horizontal="center" vertical="center"/>
    </xf>
    <xf numFmtId="0" fontId="10" fillId="0" borderId="67" xfId="0" applyFont="1" applyFill="1" applyBorder="1" applyAlignment="1" applyProtection="1">
      <alignment horizontal="center" vertical="center"/>
    </xf>
    <xf numFmtId="0" fontId="12" fillId="5" borderId="121" xfId="0" applyFont="1" applyFill="1" applyBorder="1" applyAlignment="1" applyProtection="1">
      <alignment horizontal="center" vertical="center"/>
    </xf>
    <xf numFmtId="0" fontId="6" fillId="0" borderId="122" xfId="0" applyFont="1" applyFill="1" applyBorder="1" applyAlignment="1" applyProtection="1">
      <alignment horizontal="center" vertical="center"/>
    </xf>
    <xf numFmtId="0" fontId="12" fillId="11" borderId="118" xfId="0" applyFont="1" applyFill="1" applyBorder="1" applyAlignment="1" applyProtection="1">
      <alignment horizontal="center" vertical="center"/>
    </xf>
    <xf numFmtId="0" fontId="36" fillId="25" borderId="50" xfId="0" applyFont="1" applyFill="1" applyBorder="1" applyAlignment="1" applyProtection="1">
      <alignment horizontal="center" vertical="center"/>
    </xf>
    <xf numFmtId="0" fontId="6" fillId="0" borderId="123" xfId="0" applyFont="1" applyFill="1" applyBorder="1" applyAlignment="1" applyProtection="1">
      <alignment horizontal="center" vertical="center"/>
    </xf>
    <xf numFmtId="0" fontId="6" fillId="0" borderId="124" xfId="0" applyFont="1" applyFill="1" applyBorder="1" applyAlignment="1" applyProtection="1">
      <alignment horizontal="center" vertical="center"/>
    </xf>
    <xf numFmtId="0" fontId="12" fillId="9" borderId="121" xfId="0" applyFont="1" applyFill="1" applyBorder="1" applyAlignment="1" applyProtection="1">
      <alignment horizontal="center" vertical="center"/>
    </xf>
    <xf numFmtId="0" fontId="12" fillId="16" borderId="121" xfId="0" applyFont="1" applyFill="1" applyBorder="1" applyAlignment="1" applyProtection="1">
      <alignment horizontal="center" vertical="center"/>
    </xf>
    <xf numFmtId="0" fontId="6" fillId="0" borderId="115" xfId="0" applyFont="1" applyFill="1" applyBorder="1" applyAlignment="1" applyProtection="1">
      <alignment horizontal="center" vertical="center"/>
    </xf>
    <xf numFmtId="0" fontId="36" fillId="19" borderId="129" xfId="0" applyFont="1" applyFill="1" applyBorder="1" applyAlignment="1" applyProtection="1">
      <alignment horizontal="center" vertical="center"/>
    </xf>
    <xf numFmtId="0" fontId="36" fillId="16" borderId="129" xfId="0" applyFont="1" applyFill="1" applyBorder="1" applyAlignment="1" applyProtection="1">
      <alignment horizontal="center" vertical="center"/>
    </xf>
    <xf numFmtId="0" fontId="18" fillId="25" borderId="115" xfId="0" applyFont="1" applyFill="1" applyBorder="1" applyAlignment="1" applyProtection="1">
      <alignment horizontal="center" vertical="center"/>
    </xf>
    <xf numFmtId="0" fontId="2" fillId="0" borderId="3" xfId="0" applyFont="1" applyFill="1" applyBorder="1" applyAlignment="1" applyProtection="1">
      <alignment vertical="center"/>
    </xf>
    <xf numFmtId="0" fontId="2" fillId="0" borderId="22" xfId="0" applyFont="1" applyFill="1" applyBorder="1" applyProtection="1">
      <alignment vertical="center"/>
    </xf>
    <xf numFmtId="0" fontId="6" fillId="0" borderId="130" xfId="0" applyFont="1" applyFill="1" applyBorder="1" applyAlignment="1" applyProtection="1">
      <alignment horizontal="center" vertical="center"/>
    </xf>
    <xf numFmtId="0" fontId="20" fillId="20" borderId="32" xfId="0" quotePrefix="1" applyFont="1" applyFill="1" applyBorder="1" applyAlignment="1" applyProtection="1">
      <alignment horizontal="center" vertical="center"/>
    </xf>
    <xf numFmtId="0" fontId="46" fillId="6" borderId="118" xfId="0" applyFont="1" applyFill="1" applyBorder="1" applyAlignment="1" applyProtection="1">
      <alignment horizontal="center" vertical="center"/>
    </xf>
    <xf numFmtId="0" fontId="46" fillId="15" borderId="120" xfId="0" applyFont="1" applyFill="1" applyBorder="1" applyAlignment="1" applyProtection="1">
      <alignment horizontal="center" vertical="center"/>
    </xf>
    <xf numFmtId="0" fontId="46" fillId="9" borderId="118" xfId="0" applyFont="1" applyFill="1" applyBorder="1" applyAlignment="1" applyProtection="1">
      <alignment horizontal="center" vertical="center"/>
    </xf>
    <xf numFmtId="0" fontId="46" fillId="16" borderId="118" xfId="0" applyFont="1" applyFill="1" applyBorder="1" applyAlignment="1" applyProtection="1">
      <alignment horizontal="center" vertical="center"/>
    </xf>
    <xf numFmtId="0" fontId="2" fillId="0" borderId="90" xfId="0" applyFont="1" applyFill="1" applyBorder="1" applyAlignment="1" applyProtection="1">
      <alignment vertical="center"/>
    </xf>
    <xf numFmtId="0" fontId="3" fillId="0" borderId="122" xfId="0" applyFont="1" applyFill="1" applyBorder="1" applyAlignment="1" applyProtection="1">
      <alignment vertical="center" textRotation="255"/>
    </xf>
    <xf numFmtId="0" fontId="3" fillId="0" borderId="130" xfId="0" applyFont="1" applyFill="1" applyBorder="1" applyAlignment="1" applyProtection="1">
      <alignment vertical="center" textRotation="255"/>
    </xf>
    <xf numFmtId="0" fontId="16" fillId="3" borderId="36" xfId="0" applyFont="1" applyFill="1" applyBorder="1" applyAlignment="1" applyProtection="1">
      <alignment horizontal="center" vertical="center"/>
      <protection locked="0"/>
    </xf>
    <xf numFmtId="0" fontId="53" fillId="0" borderId="1" xfId="0" applyFont="1" applyBorder="1" applyAlignment="1" applyProtection="1">
      <alignment horizontal="center" vertical="center"/>
    </xf>
    <xf numFmtId="0" fontId="44" fillId="9" borderId="39" xfId="0" applyFont="1" applyFill="1" applyBorder="1" applyAlignment="1" applyProtection="1">
      <alignment horizontal="center" vertical="center"/>
    </xf>
    <xf numFmtId="0" fontId="51" fillId="25" borderId="120" xfId="0" applyFont="1" applyFill="1" applyBorder="1" applyAlignment="1" applyProtection="1">
      <alignment horizontal="center" vertical="center" wrapText="1"/>
    </xf>
    <xf numFmtId="0" fontId="36" fillId="0" borderId="150" xfId="0" applyFont="1" applyFill="1" applyBorder="1" applyAlignment="1" applyProtection="1">
      <alignment horizontal="center" vertical="center"/>
    </xf>
    <xf numFmtId="0" fontId="46" fillId="0" borderId="0" xfId="0" applyFont="1" applyFill="1" applyBorder="1" applyAlignment="1" applyProtection="1">
      <alignment vertical="center" wrapText="1"/>
    </xf>
    <xf numFmtId="0" fontId="46" fillId="0" borderId="0" xfId="0" applyFont="1" applyFill="1" applyBorder="1" applyAlignment="1" applyProtection="1">
      <alignment vertical="center"/>
    </xf>
    <xf numFmtId="0" fontId="37" fillId="0" borderId="0" xfId="0" applyFont="1" applyFill="1" applyBorder="1" applyAlignment="1" applyProtection="1">
      <alignment horizontal="center" vertical="center"/>
    </xf>
    <xf numFmtId="0" fontId="4" fillId="0" borderId="0" xfId="0" applyFont="1" applyFill="1" applyBorder="1" applyAlignment="1" applyProtection="1">
      <alignment vertical="center" wrapText="1"/>
    </xf>
    <xf numFmtId="0" fontId="44" fillId="0" borderId="0"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23" fillId="0" borderId="0"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xf>
    <xf numFmtId="0" fontId="11" fillId="0" borderId="0" xfId="0" applyFont="1">
      <alignment vertical="center"/>
    </xf>
    <xf numFmtId="0" fontId="32" fillId="0" borderId="0" xfId="0" applyFont="1" applyFill="1" applyBorder="1" applyAlignment="1" applyProtection="1">
      <alignment vertical="center"/>
    </xf>
    <xf numFmtId="0" fontId="52" fillId="24" borderId="24" xfId="0" applyFont="1" applyFill="1" applyBorder="1" applyAlignment="1" applyProtection="1">
      <alignment horizontal="center" vertical="center" wrapText="1"/>
    </xf>
    <xf numFmtId="0" fontId="2" fillId="0" borderId="157" xfId="0" applyFont="1" applyFill="1" applyBorder="1" applyProtection="1">
      <alignment vertical="center"/>
    </xf>
    <xf numFmtId="0" fontId="36" fillId="0" borderId="155" xfId="0" applyFont="1" applyFill="1" applyBorder="1" applyAlignment="1" applyProtection="1">
      <alignment horizontal="center" vertical="center"/>
    </xf>
    <xf numFmtId="0" fontId="6" fillId="0" borderId="161" xfId="0" applyFont="1" applyFill="1" applyBorder="1" applyAlignment="1" applyProtection="1">
      <alignment horizontal="center" vertical="center"/>
    </xf>
    <xf numFmtId="0" fontId="16" fillId="21" borderId="162" xfId="0" applyFont="1" applyFill="1" applyBorder="1" applyAlignment="1" applyProtection="1">
      <alignment horizontal="center" vertical="center"/>
      <protection locked="0"/>
    </xf>
    <xf numFmtId="0" fontId="10" fillId="0" borderId="59" xfId="0" applyFont="1" applyFill="1" applyBorder="1" applyProtection="1">
      <alignment vertical="center"/>
    </xf>
    <xf numFmtId="0" fontId="10" fillId="0" borderId="48" xfId="0" applyFont="1" applyFill="1" applyBorder="1" applyProtection="1">
      <alignment vertical="center"/>
    </xf>
    <xf numFmtId="0" fontId="10" fillId="0" borderId="7" xfId="0" applyFont="1" applyFill="1" applyBorder="1" applyProtection="1">
      <alignment vertical="center"/>
    </xf>
    <xf numFmtId="0" fontId="6" fillId="0" borderId="135" xfId="0" applyFont="1" applyFill="1" applyBorder="1" applyAlignment="1" applyProtection="1">
      <alignment horizontal="center" vertical="center"/>
    </xf>
    <xf numFmtId="0" fontId="6" fillId="0" borderId="136" xfId="0" applyFont="1" applyFill="1" applyBorder="1" applyAlignment="1" applyProtection="1">
      <alignment horizontal="center" vertical="center"/>
    </xf>
    <xf numFmtId="0" fontId="0" fillId="0" borderId="0" xfId="0" applyBorder="1" applyAlignment="1">
      <alignment horizontal="right" vertical="center"/>
    </xf>
    <xf numFmtId="0" fontId="17" fillId="0" borderId="0" xfId="0" applyFont="1" applyProtection="1">
      <alignment vertical="center"/>
    </xf>
    <xf numFmtId="0" fontId="4" fillId="4" borderId="3" xfId="0" applyFont="1" applyFill="1" applyBorder="1" applyAlignment="1" applyProtection="1">
      <alignment horizontal="center" vertical="center"/>
    </xf>
    <xf numFmtId="0" fontId="2" fillId="0" borderId="169" xfId="0" applyFont="1" applyFill="1" applyBorder="1" applyProtection="1">
      <alignment vertical="center"/>
    </xf>
    <xf numFmtId="0" fontId="16" fillId="0" borderId="170" xfId="0" applyFont="1" applyFill="1" applyBorder="1" applyAlignment="1" applyProtection="1">
      <alignment horizontal="center" vertical="center"/>
      <protection locked="0"/>
    </xf>
    <xf numFmtId="0" fontId="36" fillId="0" borderId="171" xfId="0" applyFont="1" applyFill="1" applyBorder="1" applyAlignment="1" applyProtection="1">
      <alignment horizontal="center" vertical="center"/>
    </xf>
    <xf numFmtId="0" fontId="16" fillId="21" borderId="172" xfId="0" applyFont="1" applyFill="1" applyBorder="1" applyAlignment="1" applyProtection="1">
      <alignment horizontal="center" vertical="center"/>
      <protection locked="0"/>
    </xf>
    <xf numFmtId="0" fontId="6" fillId="0" borderId="173" xfId="0" applyFont="1" applyFill="1" applyBorder="1" applyAlignment="1" applyProtection="1">
      <alignment horizontal="center" vertical="center"/>
    </xf>
    <xf numFmtId="0" fontId="6" fillId="0" borderId="174" xfId="0" applyFont="1" applyFill="1" applyBorder="1" applyAlignment="1" applyProtection="1">
      <alignment horizontal="center" vertical="center"/>
    </xf>
    <xf numFmtId="0" fontId="2" fillId="0" borderId="174" xfId="0" applyFont="1" applyFill="1" applyBorder="1" applyAlignment="1" applyProtection="1">
      <alignment horizontal="center" vertical="center"/>
    </xf>
    <xf numFmtId="0" fontId="2" fillId="0" borderId="175" xfId="0" applyFont="1" applyFill="1" applyBorder="1" applyProtection="1">
      <alignment vertical="center"/>
    </xf>
    <xf numFmtId="0" fontId="2" fillId="0" borderId="176" xfId="0" applyFont="1" applyFill="1" applyBorder="1" applyProtection="1">
      <alignment vertical="center"/>
    </xf>
    <xf numFmtId="0" fontId="16" fillId="0" borderId="84" xfId="0" applyFont="1" applyFill="1" applyBorder="1" applyProtection="1">
      <alignment vertical="center"/>
      <protection locked="0"/>
    </xf>
    <xf numFmtId="0" fontId="16" fillId="0" borderId="80" xfId="0" applyFont="1" applyFill="1" applyBorder="1" applyProtection="1">
      <alignment vertical="center"/>
      <protection locked="0"/>
    </xf>
    <xf numFmtId="0" fontId="45" fillId="0" borderId="67" xfId="0" applyFont="1" applyFill="1" applyBorder="1" applyAlignment="1" applyProtection="1">
      <alignment horizontal="center" vertical="center"/>
    </xf>
    <xf numFmtId="0" fontId="16" fillId="21" borderId="181" xfId="0" applyFont="1" applyFill="1" applyBorder="1" applyAlignment="1" applyProtection="1">
      <alignment horizontal="center" vertical="center"/>
      <protection locked="0"/>
    </xf>
    <xf numFmtId="0" fontId="6" fillId="0" borderId="182" xfId="0" applyFont="1" applyFill="1" applyBorder="1" applyAlignment="1" applyProtection="1">
      <alignment horizontal="center" vertical="center"/>
    </xf>
    <xf numFmtId="0" fontId="6" fillId="0" borderId="183" xfId="0" applyFont="1" applyFill="1" applyBorder="1" applyAlignment="1" applyProtection="1">
      <alignment horizontal="center" vertical="center"/>
    </xf>
    <xf numFmtId="0" fontId="36" fillId="0" borderId="184" xfId="0" applyFont="1" applyFill="1" applyBorder="1" applyAlignment="1" applyProtection="1">
      <alignment horizontal="center" vertical="center"/>
    </xf>
    <xf numFmtId="0" fontId="2" fillId="0" borderId="185" xfId="0" applyFont="1" applyFill="1" applyBorder="1" applyProtection="1">
      <alignment vertical="center"/>
    </xf>
    <xf numFmtId="0" fontId="16" fillId="0" borderId="180" xfId="0" applyFont="1" applyFill="1" applyBorder="1" applyAlignment="1" applyProtection="1">
      <alignment horizontal="center" vertical="center"/>
      <protection locked="0"/>
    </xf>
    <xf numFmtId="0" fontId="36" fillId="0" borderId="186" xfId="0" applyFont="1" applyFill="1" applyBorder="1" applyAlignment="1" applyProtection="1">
      <alignment horizontal="center" vertical="center"/>
    </xf>
    <xf numFmtId="0" fontId="6" fillId="0" borderId="187" xfId="0" applyFont="1" applyFill="1" applyBorder="1" applyAlignment="1" applyProtection="1">
      <alignment horizontal="center" vertical="center"/>
    </xf>
    <xf numFmtId="0" fontId="2" fillId="0" borderId="189" xfId="0" applyFont="1" applyFill="1" applyBorder="1" applyAlignment="1" applyProtection="1">
      <alignment horizontal="left" vertical="center"/>
    </xf>
    <xf numFmtId="0" fontId="36" fillId="0" borderId="190" xfId="0" applyFont="1" applyFill="1" applyBorder="1" applyAlignment="1" applyProtection="1">
      <alignment horizontal="center" vertical="center"/>
    </xf>
    <xf numFmtId="0" fontId="19" fillId="0" borderId="110" xfId="0" applyFont="1" applyFill="1" applyBorder="1" applyProtection="1">
      <alignment vertical="center"/>
    </xf>
    <xf numFmtId="0" fontId="16" fillId="0" borderId="158" xfId="0" applyFont="1" applyFill="1" applyBorder="1" applyAlignment="1" applyProtection="1">
      <alignment horizontal="center" vertical="center"/>
      <protection locked="0"/>
    </xf>
    <xf numFmtId="0" fontId="2" fillId="0" borderId="161" xfId="0" applyFont="1" applyFill="1" applyBorder="1" applyAlignment="1" applyProtection="1">
      <alignment horizontal="center" vertical="center"/>
    </xf>
    <xf numFmtId="0" fontId="2" fillId="0" borderId="0" xfId="0" applyFont="1" applyFill="1" applyBorder="1" applyAlignment="1" applyProtection="1">
      <alignment horizontal="left" vertical="center"/>
    </xf>
    <xf numFmtId="0" fontId="16" fillId="0" borderId="72" xfId="0" applyFont="1" applyFill="1" applyBorder="1" applyAlignment="1" applyProtection="1">
      <alignment horizontal="center" vertical="center"/>
      <protection locked="0"/>
    </xf>
    <xf numFmtId="0" fontId="16" fillId="0" borderId="96" xfId="0" applyFont="1" applyFill="1" applyBorder="1" applyAlignment="1" applyProtection="1">
      <alignment horizontal="center" vertical="center"/>
      <protection locked="0"/>
    </xf>
    <xf numFmtId="0" fontId="2" fillId="0" borderId="176" xfId="0" applyFont="1" applyFill="1" applyBorder="1" applyAlignment="1" applyProtection="1">
      <alignment horizontal="left" vertical="center"/>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169" xfId="0" applyFont="1" applyFill="1" applyBorder="1" applyAlignment="1" applyProtection="1">
      <alignment horizontal="left" vertical="center"/>
    </xf>
    <xf numFmtId="0" fontId="2" fillId="0" borderId="185" xfId="0" applyFont="1" applyFill="1" applyBorder="1" applyAlignment="1" applyProtection="1">
      <alignment horizontal="left" vertical="center"/>
    </xf>
    <xf numFmtId="0" fontId="6" fillId="0" borderId="193" xfId="0" applyFont="1" applyFill="1" applyBorder="1" applyAlignment="1" applyProtection="1">
      <alignment horizontal="center" vertical="center"/>
    </xf>
    <xf numFmtId="0" fontId="16" fillId="3" borderId="64" xfId="0" applyFont="1" applyFill="1" applyBorder="1" applyAlignment="1" applyProtection="1">
      <alignment horizontal="center" vertical="center"/>
      <protection locked="0"/>
    </xf>
    <xf numFmtId="0" fontId="16" fillId="3" borderId="71" xfId="0" applyFont="1" applyFill="1" applyBorder="1" applyAlignment="1" applyProtection="1">
      <alignment horizontal="center" vertical="center"/>
      <protection locked="0"/>
    </xf>
    <xf numFmtId="0" fontId="16" fillId="3" borderId="82" xfId="0" applyFont="1" applyFill="1" applyBorder="1" applyAlignment="1" applyProtection="1">
      <alignment horizontal="center" vertical="center"/>
      <protection locked="0"/>
    </xf>
    <xf numFmtId="0" fontId="16" fillId="3" borderId="181" xfId="0" applyFont="1" applyFill="1" applyBorder="1" applyAlignment="1" applyProtection="1">
      <alignment horizontal="center" vertical="center"/>
      <protection locked="0"/>
    </xf>
    <xf numFmtId="0" fontId="16" fillId="0" borderId="179" xfId="0" applyFont="1" applyFill="1" applyBorder="1" applyAlignment="1" applyProtection="1">
      <alignment horizontal="center" vertical="center"/>
      <protection locked="0"/>
    </xf>
    <xf numFmtId="0" fontId="16" fillId="0" borderId="65" xfId="0" applyFont="1" applyFill="1" applyBorder="1" applyAlignment="1" applyProtection="1">
      <alignment horizontal="center" vertical="center"/>
      <protection locked="0"/>
    </xf>
    <xf numFmtId="0" fontId="16" fillId="0" borderId="183" xfId="0" applyFont="1" applyFill="1" applyBorder="1" applyAlignment="1" applyProtection="1">
      <alignment horizontal="center" vertical="center"/>
      <protection locked="0"/>
    </xf>
    <xf numFmtId="0" fontId="36" fillId="0" borderId="194" xfId="0" applyFont="1" applyFill="1" applyBorder="1" applyAlignment="1" applyProtection="1">
      <alignment horizontal="center" vertical="center"/>
    </xf>
    <xf numFmtId="0" fontId="36" fillId="0" borderId="195" xfId="0" applyFont="1" applyFill="1" applyBorder="1" applyAlignment="1" applyProtection="1">
      <alignment horizontal="center" vertical="center"/>
    </xf>
    <xf numFmtId="0" fontId="48" fillId="15" borderId="3" xfId="0" applyFont="1" applyFill="1" applyBorder="1" applyAlignment="1" applyProtection="1">
      <alignment horizontal="right" vertical="center"/>
    </xf>
    <xf numFmtId="0" fontId="12" fillId="15" borderId="111" xfId="0" applyFont="1" applyFill="1" applyBorder="1" applyAlignment="1" applyProtection="1">
      <alignment horizontal="center" vertical="center"/>
    </xf>
    <xf numFmtId="0" fontId="6" fillId="15" borderId="8" xfId="0" applyFont="1" applyFill="1" applyBorder="1" applyAlignment="1" applyProtection="1">
      <alignment horizontal="center" vertical="center"/>
    </xf>
    <xf numFmtId="0" fontId="6" fillId="15" borderId="129" xfId="0" applyFont="1" applyFill="1" applyBorder="1" applyAlignment="1" applyProtection="1">
      <alignment horizontal="center" vertical="center"/>
    </xf>
    <xf numFmtId="0" fontId="10" fillId="0" borderId="58" xfId="0" applyFont="1" applyFill="1" applyBorder="1" applyProtection="1">
      <alignment vertical="center"/>
    </xf>
    <xf numFmtId="0" fontId="12" fillId="19" borderId="121" xfId="0" applyFont="1" applyFill="1" applyBorder="1" applyAlignment="1" applyProtection="1">
      <alignment horizontal="center" vertical="center"/>
    </xf>
    <xf numFmtId="0" fontId="36" fillId="19" borderId="9" xfId="0" applyFont="1" applyFill="1" applyBorder="1" applyAlignment="1" applyProtection="1">
      <alignment horizontal="center" vertical="center"/>
    </xf>
    <xf numFmtId="0" fontId="12" fillId="30" borderId="121" xfId="0" applyFont="1" applyFill="1" applyBorder="1" applyAlignment="1" applyProtection="1">
      <alignment horizontal="center" vertical="center"/>
    </xf>
    <xf numFmtId="0" fontId="36" fillId="30" borderId="9" xfId="0" applyFont="1" applyFill="1" applyBorder="1" applyAlignment="1" applyProtection="1">
      <alignment horizontal="center" vertical="center"/>
    </xf>
    <xf numFmtId="0" fontId="47" fillId="0" borderId="0" xfId="0" applyFont="1" applyFill="1" applyBorder="1" applyAlignment="1" applyProtection="1">
      <alignment vertical="center"/>
    </xf>
    <xf numFmtId="0" fontId="48" fillId="0" borderId="0" xfId="0" applyFont="1" applyFill="1" applyBorder="1" applyAlignment="1" applyProtection="1">
      <alignment horizontal="right" vertical="center"/>
    </xf>
    <xf numFmtId="0" fontId="38"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39" fillId="0" borderId="0" xfId="0" applyFont="1" applyFill="1" applyBorder="1" applyAlignment="1" applyProtection="1">
      <alignment horizontal="right" vertical="center"/>
    </xf>
    <xf numFmtId="0" fontId="29" fillId="0" borderId="0" xfId="0" applyFont="1" applyFill="1" applyBorder="1" applyAlignment="1" applyProtection="1">
      <alignment horizontal="center" vertical="center"/>
    </xf>
    <xf numFmtId="0" fontId="17" fillId="0" borderId="0" xfId="0" applyFont="1" applyFill="1" applyBorder="1" applyProtection="1">
      <alignment vertical="center"/>
    </xf>
    <xf numFmtId="0" fontId="36" fillId="0" borderId="50" xfId="0" applyFont="1" applyFill="1" applyBorder="1" applyAlignment="1" applyProtection="1">
      <alignment horizontal="center" vertical="center"/>
    </xf>
    <xf numFmtId="0" fontId="47" fillId="0" borderId="0"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9" fillId="0" borderId="0" xfId="0" applyFont="1" applyFill="1" applyBorder="1" applyProtection="1">
      <alignment vertical="center"/>
    </xf>
    <xf numFmtId="0" fontId="16" fillId="0" borderId="0" xfId="0" applyFont="1" applyFill="1" applyBorder="1" applyProtection="1">
      <alignment vertical="center"/>
      <protection locked="0"/>
    </xf>
    <xf numFmtId="0" fontId="41" fillId="0" borderId="0" xfId="0" applyFont="1" applyFill="1" applyBorder="1" applyAlignment="1" applyProtection="1">
      <alignment horizontal="center"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 vertical="center"/>
      <protection hidden="1"/>
    </xf>
    <xf numFmtId="0" fontId="6" fillId="10" borderId="5" xfId="0" applyFont="1" applyFill="1" applyBorder="1" applyAlignment="1" applyProtection="1">
      <alignment horizontal="right" vertical="center"/>
    </xf>
    <xf numFmtId="0" fontId="6" fillId="10" borderId="5" xfId="0" applyFont="1" applyFill="1" applyBorder="1" applyProtection="1">
      <alignment vertical="center"/>
    </xf>
    <xf numFmtId="0" fontId="6" fillId="10" borderId="5" xfId="0" applyFont="1" applyFill="1" applyBorder="1" applyAlignment="1" applyProtection="1">
      <alignment horizontal="center" vertical="center"/>
    </xf>
    <xf numFmtId="0" fontId="12" fillId="10" borderId="121" xfId="0" applyFont="1" applyFill="1" applyBorder="1" applyAlignment="1" applyProtection="1">
      <alignment horizontal="center" vertical="center"/>
    </xf>
    <xf numFmtId="0" fontId="36" fillId="10" borderId="9" xfId="0" applyFont="1" applyFill="1" applyBorder="1" applyAlignment="1" applyProtection="1">
      <alignment horizontal="center" vertical="center"/>
    </xf>
    <xf numFmtId="0" fontId="44" fillId="10" borderId="39" xfId="0" applyFont="1" applyFill="1" applyBorder="1" applyAlignment="1" applyProtection="1">
      <alignment horizontal="center" vertical="center"/>
    </xf>
    <xf numFmtId="0" fontId="2" fillId="9" borderId="22" xfId="0" applyFont="1" applyFill="1" applyBorder="1" applyAlignment="1" applyProtection="1">
      <alignment vertical="center" textRotation="255"/>
    </xf>
    <xf numFmtId="0" fontId="6" fillId="9" borderId="5" xfId="0" applyFont="1" applyFill="1" applyBorder="1" applyAlignment="1" applyProtection="1">
      <alignment horizontal="right" vertical="center"/>
    </xf>
    <xf numFmtId="0" fontId="6" fillId="9" borderId="5" xfId="0" applyFont="1" applyFill="1" applyBorder="1" applyProtection="1">
      <alignment vertical="center"/>
    </xf>
    <xf numFmtId="0" fontId="6" fillId="23" borderId="5" xfId="0" applyFont="1" applyFill="1" applyBorder="1" applyAlignment="1" applyProtection="1">
      <alignment horizontal="right" vertical="center"/>
    </xf>
    <xf numFmtId="0" fontId="6" fillId="23" borderId="5" xfId="0" applyFont="1" applyFill="1" applyBorder="1" applyProtection="1">
      <alignment vertical="center"/>
    </xf>
    <xf numFmtId="0" fontId="6" fillId="23" borderId="5" xfId="0" applyFont="1" applyFill="1" applyBorder="1" applyAlignment="1" applyProtection="1">
      <alignment horizontal="center" vertical="center"/>
    </xf>
    <xf numFmtId="0" fontId="36" fillId="23" borderId="9" xfId="0" applyFont="1" applyFill="1" applyBorder="1" applyAlignment="1" applyProtection="1">
      <alignment horizontal="center" vertical="center"/>
    </xf>
    <xf numFmtId="0" fontId="36" fillId="32" borderId="9" xfId="0" applyFont="1" applyFill="1" applyBorder="1" applyAlignment="1" applyProtection="1">
      <alignment horizontal="center" vertical="center"/>
    </xf>
    <xf numFmtId="0" fontId="6" fillId="6" borderId="5" xfId="0" applyFont="1" applyFill="1" applyBorder="1" applyProtection="1">
      <alignment vertical="center"/>
    </xf>
    <xf numFmtId="0" fontId="6" fillId="6" borderId="5" xfId="0" applyFont="1" applyFill="1" applyBorder="1" applyAlignment="1" applyProtection="1">
      <alignment horizontal="center" vertical="center"/>
    </xf>
    <xf numFmtId="0" fontId="6" fillId="6" borderId="6" xfId="0" applyFont="1" applyFill="1" applyBorder="1" applyAlignment="1" applyProtection="1">
      <alignment horizontal="center" vertical="center"/>
    </xf>
    <xf numFmtId="0" fontId="12" fillId="6" borderId="121" xfId="0" applyFont="1" applyFill="1" applyBorder="1" applyAlignment="1" applyProtection="1">
      <alignment horizontal="center" vertical="center"/>
    </xf>
    <xf numFmtId="0" fontId="36" fillId="6" borderId="9" xfId="0" applyFont="1" applyFill="1" applyBorder="1" applyAlignment="1" applyProtection="1">
      <alignment horizontal="center" vertical="center"/>
    </xf>
    <xf numFmtId="0" fontId="44" fillId="6" borderId="39" xfId="0" applyFont="1" applyFill="1" applyBorder="1" applyAlignment="1" applyProtection="1">
      <alignment horizontal="center" vertical="center"/>
    </xf>
    <xf numFmtId="0" fontId="16" fillId="0" borderId="196" xfId="0" applyFont="1" applyFill="1" applyBorder="1" applyAlignment="1" applyProtection="1">
      <alignment horizontal="center" vertical="center"/>
      <protection locked="0"/>
    </xf>
    <xf numFmtId="0" fontId="6" fillId="0" borderId="197" xfId="0" applyFont="1" applyFill="1" applyBorder="1" applyAlignment="1" applyProtection="1">
      <alignment horizontal="center" vertical="center"/>
    </xf>
    <xf numFmtId="0" fontId="36" fillId="0" borderId="8" xfId="0" applyFont="1" applyFill="1" applyBorder="1" applyAlignment="1" applyProtection="1">
      <alignment horizontal="center" vertical="center"/>
    </xf>
    <xf numFmtId="0" fontId="16" fillId="0" borderId="159" xfId="0" applyFont="1" applyFill="1" applyBorder="1" applyAlignment="1" applyProtection="1">
      <alignment horizontal="center" vertical="center"/>
      <protection locked="0"/>
    </xf>
    <xf numFmtId="0" fontId="16" fillId="0" borderId="160" xfId="0" applyFont="1" applyFill="1" applyBorder="1" applyAlignment="1" applyProtection="1">
      <alignment horizontal="center" vertical="center"/>
      <protection locked="0"/>
    </xf>
    <xf numFmtId="0" fontId="16" fillId="3" borderId="162" xfId="0" applyFont="1" applyFill="1" applyBorder="1" applyAlignment="1" applyProtection="1">
      <alignment horizontal="center" vertical="center"/>
      <protection locked="0"/>
    </xf>
    <xf numFmtId="0" fontId="10" fillId="0" borderId="161" xfId="0" applyFont="1" applyFill="1" applyBorder="1" applyAlignment="1" applyProtection="1">
      <alignment horizontal="center" vertical="center"/>
    </xf>
    <xf numFmtId="0" fontId="16" fillId="0" borderId="85" xfId="0" applyFont="1" applyFill="1" applyBorder="1" applyAlignment="1" applyProtection="1">
      <alignment horizontal="center" vertical="center"/>
      <protection locked="0"/>
    </xf>
    <xf numFmtId="0" fontId="16" fillId="0" borderId="199" xfId="0" applyFont="1" applyFill="1" applyBorder="1" applyAlignment="1" applyProtection="1">
      <alignment horizontal="center" vertical="center"/>
      <protection locked="0"/>
    </xf>
    <xf numFmtId="0" fontId="2" fillId="9" borderId="29" xfId="0" applyFont="1" applyFill="1" applyBorder="1" applyAlignment="1" applyProtection="1">
      <alignment vertical="center" textRotation="255"/>
    </xf>
    <xf numFmtId="0" fontId="44" fillId="23" borderId="32" xfId="0" applyFont="1" applyFill="1" applyBorder="1" applyAlignment="1" applyProtection="1">
      <alignment horizontal="center" vertical="center"/>
    </xf>
    <xf numFmtId="0" fontId="6" fillId="30" borderId="5" xfId="0" applyFont="1" applyFill="1" applyBorder="1" applyAlignment="1" applyProtection="1">
      <alignment horizontal="right" vertical="center"/>
    </xf>
    <xf numFmtId="0" fontId="2" fillId="30" borderId="16" xfId="0" applyFont="1" applyFill="1" applyBorder="1" applyProtection="1">
      <alignment vertical="center"/>
    </xf>
    <xf numFmtId="0" fontId="2" fillId="30" borderId="0" xfId="0" applyFont="1" applyFill="1" applyBorder="1" applyProtection="1">
      <alignment vertical="center"/>
    </xf>
    <xf numFmtId="0" fontId="2" fillId="30" borderId="3" xfId="0" applyFont="1" applyFill="1" applyBorder="1" applyProtection="1">
      <alignment vertical="center"/>
    </xf>
    <xf numFmtId="0" fontId="2" fillId="30" borderId="3" xfId="0" applyFont="1" applyFill="1" applyBorder="1" applyAlignment="1" applyProtection="1">
      <alignment horizontal="center" vertical="center"/>
    </xf>
    <xf numFmtId="0" fontId="2" fillId="30" borderId="40" xfId="0" applyFont="1" applyFill="1" applyBorder="1" applyProtection="1">
      <alignment vertical="center"/>
    </xf>
    <xf numFmtId="0" fontId="6" fillId="30" borderId="8" xfId="0" applyFont="1" applyFill="1" applyBorder="1" applyAlignment="1" applyProtection="1">
      <alignment horizontal="center" vertical="center"/>
    </xf>
    <xf numFmtId="0" fontId="2" fillId="15" borderId="29" xfId="0" applyFont="1" applyFill="1" applyBorder="1" applyAlignment="1" applyProtection="1">
      <alignment vertical="center"/>
    </xf>
    <xf numFmtId="0" fontId="2" fillId="29" borderId="28" xfId="0" applyFont="1" applyFill="1" applyBorder="1" applyProtection="1">
      <alignment vertical="center"/>
    </xf>
    <xf numFmtId="0" fontId="16" fillId="29" borderId="5" xfId="0" applyFont="1" applyFill="1" applyBorder="1" applyAlignment="1" applyProtection="1">
      <alignment horizontal="center" vertical="center"/>
      <protection locked="0"/>
    </xf>
    <xf numFmtId="0" fontId="2" fillId="29" borderId="120" xfId="0" applyFont="1" applyFill="1" applyBorder="1" applyAlignment="1" applyProtection="1">
      <alignment horizontal="center" vertical="center"/>
    </xf>
    <xf numFmtId="0" fontId="10" fillId="0" borderId="157" xfId="0" applyFont="1" applyFill="1" applyBorder="1" applyProtection="1">
      <alignment vertical="center"/>
    </xf>
    <xf numFmtId="0" fontId="16" fillId="0" borderId="161" xfId="0" applyFont="1" applyFill="1" applyBorder="1" applyAlignment="1" applyProtection="1">
      <alignment horizontal="center" vertical="center"/>
      <protection locked="0"/>
    </xf>
    <xf numFmtId="0" fontId="36" fillId="0" borderId="201" xfId="0" applyFont="1" applyFill="1" applyBorder="1" applyAlignment="1" applyProtection="1">
      <alignment horizontal="center" vertical="center"/>
    </xf>
    <xf numFmtId="0" fontId="36" fillId="0" borderId="2" xfId="0" applyFont="1" applyFill="1" applyBorder="1" applyAlignment="1" applyProtection="1">
      <alignment horizontal="center" vertical="center"/>
    </xf>
    <xf numFmtId="0" fontId="16" fillId="0" borderId="50" xfId="0" applyFont="1" applyFill="1" applyBorder="1" applyAlignment="1" applyProtection="1">
      <alignment horizontal="center" vertical="center"/>
      <protection locked="0"/>
    </xf>
    <xf numFmtId="0" fontId="36" fillId="0" borderId="202" xfId="0" applyFont="1" applyFill="1" applyBorder="1" applyAlignment="1" applyProtection="1">
      <alignment horizontal="center" vertical="center"/>
    </xf>
    <xf numFmtId="0" fontId="16" fillId="0" borderId="204" xfId="0" applyFont="1" applyFill="1" applyBorder="1" applyAlignment="1" applyProtection="1">
      <alignment horizontal="center" vertical="center"/>
      <protection locked="0"/>
    </xf>
    <xf numFmtId="0" fontId="36" fillId="0" borderId="205" xfId="0" applyFont="1" applyFill="1" applyBorder="1" applyAlignment="1" applyProtection="1">
      <alignment horizontal="center" vertical="center"/>
    </xf>
    <xf numFmtId="0" fontId="47" fillId="15" borderId="6" xfId="0" applyFont="1" applyFill="1" applyBorder="1" applyAlignment="1" applyProtection="1">
      <alignment horizontal="center" vertical="center"/>
      <protection hidden="1"/>
    </xf>
    <xf numFmtId="0" fontId="6" fillId="19" borderId="41" xfId="0" applyFont="1" applyFill="1" applyBorder="1" applyAlignment="1" applyProtection="1">
      <alignment horizontal="center" vertical="center"/>
    </xf>
    <xf numFmtId="0" fontId="16" fillId="3" borderId="89" xfId="0" applyFont="1" applyFill="1" applyBorder="1" applyAlignment="1" applyProtection="1">
      <alignment horizontal="center" vertical="center"/>
      <protection locked="0"/>
    </xf>
    <xf numFmtId="0" fontId="36" fillId="0" borderId="207" xfId="0" applyFont="1" applyFill="1" applyBorder="1" applyAlignment="1" applyProtection="1">
      <alignment horizontal="center" vertical="center"/>
    </xf>
    <xf numFmtId="0" fontId="16" fillId="3" borderId="87" xfId="0" applyFont="1" applyFill="1" applyBorder="1" applyAlignment="1" applyProtection="1">
      <alignment horizontal="center" vertical="center"/>
      <protection locked="0"/>
    </xf>
    <xf numFmtId="0" fontId="36" fillId="0" borderId="208" xfId="0" applyFont="1" applyFill="1" applyBorder="1" applyAlignment="1" applyProtection="1">
      <alignment horizontal="center" vertical="center"/>
    </xf>
    <xf numFmtId="0" fontId="16" fillId="0" borderId="209" xfId="0" applyFont="1" applyFill="1" applyBorder="1" applyAlignment="1" applyProtection="1">
      <alignment horizontal="center" vertical="center"/>
      <protection locked="0"/>
    </xf>
    <xf numFmtId="0" fontId="6" fillId="10" borderId="6" xfId="0" applyFont="1" applyFill="1" applyBorder="1" applyAlignment="1" applyProtection="1">
      <alignment horizontal="center" vertical="center"/>
    </xf>
    <xf numFmtId="0" fontId="16" fillId="21" borderId="210" xfId="0" applyFont="1" applyFill="1" applyBorder="1" applyAlignment="1" applyProtection="1">
      <alignment horizontal="center" vertical="center"/>
      <protection locked="0"/>
    </xf>
    <xf numFmtId="0" fontId="6" fillId="23" borderId="6" xfId="0" applyFont="1" applyFill="1" applyBorder="1" applyAlignment="1" applyProtection="1">
      <alignment horizontal="center" vertical="center"/>
    </xf>
    <xf numFmtId="0" fontId="6" fillId="32" borderId="6" xfId="0" applyFont="1" applyFill="1" applyBorder="1" applyAlignment="1" applyProtection="1">
      <alignment horizontal="center" vertical="center"/>
    </xf>
    <xf numFmtId="0" fontId="16" fillId="0" borderId="168" xfId="0" applyFont="1" applyFill="1" applyBorder="1" applyAlignment="1" applyProtection="1">
      <alignment horizontal="center" vertical="center"/>
      <protection locked="0"/>
    </xf>
    <xf numFmtId="0" fontId="16" fillId="0" borderId="174" xfId="0" applyFont="1" applyFill="1" applyBorder="1" applyAlignment="1" applyProtection="1">
      <alignment horizontal="center" vertical="center"/>
      <protection locked="0"/>
    </xf>
    <xf numFmtId="0" fontId="36" fillId="0" borderId="211" xfId="0" applyFont="1" applyFill="1" applyBorder="1" applyAlignment="1" applyProtection="1">
      <alignment horizontal="center" vertical="center"/>
    </xf>
    <xf numFmtId="0" fontId="16" fillId="3" borderId="172" xfId="0" applyFont="1" applyFill="1" applyBorder="1" applyAlignment="1" applyProtection="1">
      <alignment horizontal="center" vertical="center"/>
      <protection locked="0"/>
    </xf>
    <xf numFmtId="0" fontId="17" fillId="0" borderId="8" xfId="0" applyFont="1" applyFill="1" applyBorder="1" applyAlignment="1" applyProtection="1">
      <alignment horizontal="center" vertical="center"/>
    </xf>
    <xf numFmtId="0" fontId="36" fillId="0" borderId="212" xfId="0" applyFont="1" applyFill="1" applyBorder="1" applyAlignment="1" applyProtection="1">
      <alignment horizontal="center" vertical="center"/>
    </xf>
    <xf numFmtId="0" fontId="17" fillId="0" borderId="174" xfId="0" applyFont="1" applyFill="1" applyBorder="1" applyAlignment="1" applyProtection="1">
      <alignment horizontal="center" vertical="center"/>
    </xf>
    <xf numFmtId="0" fontId="16" fillId="0" borderId="178" xfId="0" applyFont="1" applyFill="1" applyBorder="1" applyAlignment="1" applyProtection="1">
      <alignment horizontal="center" vertical="center"/>
      <protection locked="0"/>
    </xf>
    <xf numFmtId="0" fontId="17" fillId="0" borderId="183" xfId="0" applyFont="1" applyFill="1" applyBorder="1" applyAlignment="1" applyProtection="1">
      <alignment horizontal="center" vertical="center"/>
    </xf>
    <xf numFmtId="0" fontId="10" fillId="0" borderId="183" xfId="0" applyFont="1" applyFill="1" applyBorder="1" applyAlignment="1" applyProtection="1">
      <alignment horizontal="center" vertical="center"/>
    </xf>
    <xf numFmtId="0" fontId="36" fillId="0" borderId="183" xfId="0" applyFont="1" applyFill="1" applyBorder="1" applyAlignment="1" applyProtection="1">
      <alignment horizontal="center" vertical="center"/>
    </xf>
    <xf numFmtId="0" fontId="44" fillId="0" borderId="188" xfId="0" applyFont="1" applyFill="1" applyBorder="1" applyAlignment="1" applyProtection="1">
      <alignment horizontal="center" vertical="center"/>
    </xf>
    <xf numFmtId="0" fontId="10" fillId="0" borderId="174" xfId="0" applyFont="1" applyFill="1" applyBorder="1" applyAlignment="1" applyProtection="1">
      <alignment horizontal="center" vertical="center"/>
    </xf>
    <xf numFmtId="0" fontId="2" fillId="0" borderId="7" xfId="0" applyFont="1" applyFill="1" applyBorder="1" applyAlignment="1" applyProtection="1">
      <alignment horizontal="left" vertical="center"/>
    </xf>
    <xf numFmtId="0" fontId="4" fillId="0" borderId="183" xfId="0" applyFont="1" applyFill="1" applyBorder="1" applyAlignment="1" applyProtection="1">
      <alignment vertical="center" textRotation="255"/>
    </xf>
    <xf numFmtId="0" fontId="14" fillId="0" borderId="183" xfId="0" applyFont="1" applyFill="1" applyBorder="1" applyAlignment="1" applyProtection="1">
      <alignment vertical="center" textRotation="255"/>
    </xf>
    <xf numFmtId="0" fontId="16" fillId="0" borderId="195" xfId="0" applyFont="1" applyFill="1" applyBorder="1" applyAlignment="1" applyProtection="1">
      <alignment horizontal="center" vertical="center"/>
      <protection locked="0"/>
    </xf>
    <xf numFmtId="0" fontId="2" fillId="0" borderId="183" xfId="0" applyFont="1" applyFill="1" applyBorder="1" applyAlignment="1" applyProtection="1">
      <alignment horizontal="center" vertical="center"/>
    </xf>
    <xf numFmtId="0" fontId="16" fillId="3" borderId="211" xfId="0" applyFont="1" applyFill="1" applyBorder="1" applyAlignment="1" applyProtection="1">
      <alignment horizontal="center" vertical="center"/>
      <protection locked="0"/>
    </xf>
    <xf numFmtId="0" fontId="2" fillId="0" borderId="218" xfId="0" applyFont="1" applyFill="1" applyBorder="1" applyAlignment="1" applyProtection="1">
      <alignment horizontal="left" vertical="center"/>
    </xf>
    <xf numFmtId="0" fontId="6" fillId="0" borderId="195" xfId="0" applyFont="1" applyFill="1" applyBorder="1" applyAlignment="1" applyProtection="1">
      <alignment horizontal="center" vertical="center"/>
    </xf>
    <xf numFmtId="0" fontId="36" fillId="0" borderId="206" xfId="0" applyFont="1" applyFill="1" applyBorder="1" applyAlignment="1" applyProtection="1">
      <alignment horizontal="center" vertical="center"/>
    </xf>
    <xf numFmtId="0" fontId="2" fillId="0" borderId="219" xfId="0" applyFont="1" applyFill="1" applyBorder="1" applyProtection="1">
      <alignment vertical="center"/>
    </xf>
    <xf numFmtId="0" fontId="16" fillId="0" borderId="220" xfId="0" applyFont="1" applyFill="1" applyBorder="1" applyAlignment="1" applyProtection="1">
      <alignment horizontal="center" vertical="center"/>
      <protection locked="0"/>
    </xf>
    <xf numFmtId="0" fontId="6" fillId="32" borderId="3" xfId="0" applyFont="1" applyFill="1" applyBorder="1" applyAlignment="1" applyProtection="1">
      <alignment horizontal="right" vertical="center"/>
    </xf>
    <xf numFmtId="0" fontId="6" fillId="32" borderId="3" xfId="0" applyFont="1" applyFill="1" applyBorder="1" applyProtection="1">
      <alignment vertical="center"/>
    </xf>
    <xf numFmtId="0" fontId="6" fillId="32" borderId="3" xfId="0" applyFont="1" applyFill="1" applyBorder="1" applyAlignment="1" applyProtection="1">
      <alignment horizontal="center" vertical="center"/>
    </xf>
    <xf numFmtId="0" fontId="12" fillId="32" borderId="111" xfId="0" applyFont="1" applyFill="1" applyBorder="1" applyAlignment="1" applyProtection="1">
      <alignment horizontal="center" vertical="center"/>
    </xf>
    <xf numFmtId="0" fontId="2" fillId="26" borderId="5" xfId="0" applyFont="1" applyFill="1" applyBorder="1" applyProtection="1">
      <alignment vertical="center"/>
    </xf>
    <xf numFmtId="0" fontId="2" fillId="26" borderId="5" xfId="0" applyFont="1" applyFill="1" applyBorder="1" applyAlignment="1" applyProtection="1">
      <alignment horizontal="center" vertical="center"/>
    </xf>
    <xf numFmtId="0" fontId="2" fillId="0" borderId="218" xfId="0" applyFont="1" applyBorder="1" applyProtection="1">
      <alignment vertical="center"/>
    </xf>
    <xf numFmtId="0" fontId="16" fillId="0" borderId="223" xfId="0" applyFont="1" applyFill="1" applyBorder="1" applyAlignment="1" applyProtection="1">
      <alignment horizontal="center" vertical="center"/>
      <protection locked="0"/>
    </xf>
    <xf numFmtId="0" fontId="16" fillId="0" borderId="217" xfId="0" applyFont="1" applyFill="1" applyBorder="1" applyAlignment="1" applyProtection="1">
      <alignment horizontal="center" vertical="center"/>
      <protection locked="0"/>
    </xf>
    <xf numFmtId="0" fontId="16" fillId="0" borderId="224" xfId="0" applyFont="1" applyFill="1" applyBorder="1" applyAlignment="1" applyProtection="1">
      <alignment horizontal="center" vertical="center"/>
      <protection locked="0"/>
    </xf>
    <xf numFmtId="0" fontId="16" fillId="0" borderId="225" xfId="0" applyFont="1" applyFill="1" applyBorder="1" applyAlignment="1" applyProtection="1">
      <alignment horizontal="center" vertical="center"/>
      <protection locked="0"/>
    </xf>
    <xf numFmtId="0" fontId="36" fillId="0" borderId="226" xfId="0" applyFont="1" applyFill="1" applyBorder="1" applyAlignment="1" applyProtection="1">
      <alignment horizontal="center" vertical="center"/>
    </xf>
    <xf numFmtId="0" fontId="16" fillId="21" borderId="227" xfId="0" applyFont="1" applyFill="1" applyBorder="1" applyAlignment="1" applyProtection="1">
      <alignment horizontal="center" vertical="center"/>
      <protection locked="0"/>
    </xf>
    <xf numFmtId="0" fontId="6" fillId="0" borderId="228" xfId="0" applyFont="1" applyFill="1" applyBorder="1" applyAlignment="1" applyProtection="1">
      <alignment horizontal="center" vertical="center"/>
    </xf>
    <xf numFmtId="0" fontId="6" fillId="0" borderId="217" xfId="0" applyFont="1" applyFill="1" applyBorder="1" applyAlignment="1" applyProtection="1">
      <alignment horizontal="center" vertical="center"/>
    </xf>
    <xf numFmtId="0" fontId="17" fillId="0" borderId="217" xfId="0" applyFont="1" applyFill="1" applyBorder="1" applyAlignment="1" applyProtection="1">
      <alignment horizontal="center" vertical="center"/>
    </xf>
    <xf numFmtId="0" fontId="2" fillId="7" borderId="5" xfId="0" applyFont="1" applyFill="1" applyBorder="1" applyAlignment="1" applyProtection="1">
      <alignment vertical="center"/>
    </xf>
    <xf numFmtId="0" fontId="36" fillId="0" borderId="217" xfId="0" applyFont="1" applyFill="1" applyBorder="1" applyAlignment="1" applyProtection="1">
      <alignment horizontal="center" vertical="center"/>
    </xf>
    <xf numFmtId="0" fontId="36" fillId="0" borderId="232" xfId="0" applyFont="1" applyFill="1" applyBorder="1" applyAlignment="1" applyProtection="1">
      <alignment horizontal="center" vertical="center"/>
    </xf>
    <xf numFmtId="0" fontId="36" fillId="0" borderId="220" xfId="0" applyFont="1" applyFill="1" applyBorder="1" applyAlignment="1" applyProtection="1">
      <alignment horizontal="center" vertical="center"/>
    </xf>
    <xf numFmtId="0" fontId="36" fillId="0" borderId="233" xfId="0" applyFont="1" applyFill="1" applyBorder="1" applyAlignment="1" applyProtection="1">
      <alignment horizontal="center" vertical="center"/>
    </xf>
    <xf numFmtId="0" fontId="16" fillId="29" borderId="33" xfId="0" applyFont="1" applyFill="1" applyBorder="1" applyAlignment="1" applyProtection="1">
      <alignment horizontal="center" vertical="center"/>
      <protection locked="0"/>
    </xf>
    <xf numFmtId="0" fontId="10" fillId="0" borderId="185" xfId="0" applyFont="1" applyBorder="1" applyProtection="1">
      <alignment vertical="center"/>
    </xf>
    <xf numFmtId="0" fontId="10" fillId="0" borderId="218" xfId="0" applyFont="1" applyFill="1" applyBorder="1" applyProtection="1">
      <alignment vertical="center"/>
    </xf>
    <xf numFmtId="0" fontId="10" fillId="0" borderId="218" xfId="0" applyFont="1" applyBorder="1" applyProtection="1">
      <alignment vertical="center"/>
    </xf>
    <xf numFmtId="0" fontId="36" fillId="0" borderId="236" xfId="0" applyFont="1" applyFill="1" applyBorder="1" applyAlignment="1" applyProtection="1">
      <alignment horizontal="center" vertical="center"/>
    </xf>
    <xf numFmtId="0" fontId="2" fillId="0" borderId="217" xfId="0" applyFont="1" applyFill="1" applyBorder="1" applyAlignment="1" applyProtection="1">
      <alignment horizontal="center" vertical="center"/>
    </xf>
    <xf numFmtId="0" fontId="36" fillId="0" borderId="231" xfId="0" applyFont="1" applyFill="1" applyBorder="1" applyAlignment="1" applyProtection="1">
      <alignment horizontal="center" vertical="center"/>
    </xf>
    <xf numFmtId="0" fontId="6" fillId="0" borderId="232" xfId="0" applyFont="1" applyFill="1" applyBorder="1" applyAlignment="1" applyProtection="1">
      <alignment horizontal="center" vertical="center"/>
    </xf>
    <xf numFmtId="0" fontId="16" fillId="0" borderId="222" xfId="0" applyFont="1" applyFill="1" applyBorder="1" applyAlignment="1" applyProtection="1">
      <alignment horizontal="center" vertical="center"/>
      <protection locked="0"/>
    </xf>
    <xf numFmtId="0" fontId="2" fillId="15" borderId="22" xfId="0" applyFont="1" applyFill="1" applyBorder="1" applyProtection="1">
      <alignment vertical="center"/>
    </xf>
    <xf numFmtId="0" fontId="2" fillId="15" borderId="28" xfId="0" applyFont="1" applyFill="1" applyBorder="1" applyAlignment="1" applyProtection="1">
      <alignment vertical="center"/>
    </xf>
    <xf numFmtId="0" fontId="2" fillId="29" borderId="21" xfId="0" applyFont="1" applyFill="1" applyBorder="1" applyProtection="1">
      <alignment vertical="center"/>
    </xf>
    <xf numFmtId="0" fontId="10" fillId="0" borderId="48" xfId="0" applyFont="1" applyFill="1" applyBorder="1" applyAlignment="1" applyProtection="1">
      <alignment vertical="center" shrinkToFit="1"/>
    </xf>
    <xf numFmtId="0" fontId="14" fillId="0" borderId="136" xfId="0" applyFont="1" applyFill="1" applyBorder="1" applyAlignment="1" applyProtection="1">
      <alignment vertical="center" textRotation="255"/>
    </xf>
    <xf numFmtId="0" fontId="6" fillId="29" borderId="5" xfId="0" applyFont="1" applyFill="1" applyBorder="1" applyAlignment="1" applyProtection="1">
      <alignment horizontal="center" vertical="center"/>
    </xf>
    <xf numFmtId="0" fontId="12" fillId="29" borderId="111" xfId="0" applyFont="1" applyFill="1" applyBorder="1" applyAlignment="1" applyProtection="1">
      <alignment horizontal="center" vertical="center"/>
    </xf>
    <xf numFmtId="0" fontId="10" fillId="0" borderId="48" xfId="0" applyFont="1" applyFill="1" applyBorder="1" applyAlignment="1" applyProtection="1">
      <alignment horizontal="left" vertical="center"/>
    </xf>
    <xf numFmtId="0" fontId="6" fillId="0" borderId="202" xfId="0" applyFont="1" applyFill="1" applyBorder="1" applyAlignment="1" applyProtection="1">
      <alignment horizontal="center" vertical="center"/>
    </xf>
    <xf numFmtId="0" fontId="47" fillId="16" borderId="237" xfId="0" applyFont="1" applyFill="1" applyBorder="1" applyAlignment="1" applyProtection="1">
      <alignment horizontal="center" vertical="center"/>
    </xf>
    <xf numFmtId="0" fontId="2" fillId="11" borderId="3" xfId="0" applyFont="1" applyFill="1" applyBorder="1" applyAlignment="1" applyProtection="1">
      <alignment vertical="center"/>
    </xf>
    <xf numFmtId="0" fontId="2" fillId="11" borderId="8" xfId="0" applyFont="1" applyFill="1" applyBorder="1" applyAlignment="1" applyProtection="1">
      <alignment vertical="center"/>
    </xf>
    <xf numFmtId="0" fontId="2" fillId="0" borderId="16" xfId="0" applyFont="1" applyBorder="1" applyProtection="1">
      <alignment vertical="center"/>
    </xf>
    <xf numFmtId="0" fontId="6" fillId="26" borderId="5" xfId="0" applyFont="1" applyFill="1" applyBorder="1" applyAlignment="1" applyProtection="1">
      <alignment horizontal="right" vertical="center"/>
    </xf>
    <xf numFmtId="0" fontId="2" fillId="27" borderId="5" xfId="0" applyFont="1" applyFill="1" applyBorder="1" applyProtection="1">
      <alignment vertical="center"/>
    </xf>
    <xf numFmtId="0" fontId="2" fillId="27" borderId="3" xfId="0" applyFont="1" applyFill="1" applyBorder="1" applyProtection="1">
      <alignment vertical="center"/>
    </xf>
    <xf numFmtId="0" fontId="2" fillId="27" borderId="3" xfId="0" applyFont="1" applyFill="1" applyBorder="1" applyAlignment="1" applyProtection="1">
      <alignment horizontal="center" vertical="center"/>
    </xf>
    <xf numFmtId="0" fontId="2" fillId="27" borderId="8" xfId="0" applyFont="1" applyFill="1" applyBorder="1" applyProtection="1">
      <alignment vertical="center"/>
    </xf>
    <xf numFmtId="0" fontId="12" fillId="27" borderId="111" xfId="0" applyFont="1" applyFill="1" applyBorder="1" applyAlignment="1" applyProtection="1">
      <alignment horizontal="center" vertical="center"/>
    </xf>
    <xf numFmtId="0" fontId="6" fillId="27" borderId="8" xfId="0" applyFont="1" applyFill="1" applyBorder="1" applyAlignment="1" applyProtection="1">
      <alignment horizontal="center" vertical="center"/>
    </xf>
    <xf numFmtId="0" fontId="48" fillId="19" borderId="5" xfId="0" applyFont="1" applyFill="1" applyBorder="1" applyAlignment="1" applyProtection="1">
      <alignment horizontal="right" vertical="center"/>
    </xf>
    <xf numFmtId="14" fontId="13" fillId="0" borderId="0" xfId="0" applyNumberFormat="1" applyFont="1" applyFill="1" applyBorder="1" applyAlignment="1" applyProtection="1">
      <alignment horizontal="center" vertical="center"/>
      <protection locked="0"/>
    </xf>
    <xf numFmtId="0" fontId="50" fillId="0" borderId="22" xfId="0" applyFont="1" applyFill="1" applyBorder="1" applyAlignment="1" applyProtection="1">
      <alignment horizontal="center" vertical="center" wrapText="1"/>
    </xf>
    <xf numFmtId="0" fontId="58" fillId="0" borderId="22" xfId="0" applyFont="1" applyFill="1" applyBorder="1" applyAlignment="1" applyProtection="1">
      <alignment horizontal="center" vertical="center"/>
    </xf>
    <xf numFmtId="0" fontId="49" fillId="0" borderId="22" xfId="0" applyFont="1" applyFill="1" applyBorder="1" applyAlignment="1" applyProtection="1">
      <alignment horizontal="center" vertical="center"/>
    </xf>
    <xf numFmtId="0" fontId="44" fillId="0" borderId="22" xfId="0" applyFont="1" applyFill="1" applyBorder="1" applyAlignment="1" applyProtection="1">
      <alignment horizontal="center" vertical="center"/>
    </xf>
    <xf numFmtId="0" fontId="19" fillId="0" borderId="22" xfId="0" applyFont="1" applyFill="1" applyBorder="1" applyProtection="1">
      <alignment vertical="center"/>
    </xf>
    <xf numFmtId="0" fontId="4" fillId="0" borderId="22" xfId="0" applyFont="1" applyFill="1" applyBorder="1" applyAlignment="1" applyProtection="1">
      <alignment vertical="center" wrapText="1"/>
    </xf>
    <xf numFmtId="0" fontId="56" fillId="0" borderId="22" xfId="0" applyFont="1" applyFill="1" applyBorder="1" applyAlignment="1" applyProtection="1">
      <alignment vertical="center"/>
    </xf>
    <xf numFmtId="0" fontId="2" fillId="0" borderId="22" xfId="0" applyFont="1" applyFill="1" applyBorder="1" applyAlignment="1" applyProtection="1">
      <alignment vertical="center" wrapText="1"/>
    </xf>
    <xf numFmtId="0" fontId="4" fillId="0" borderId="22" xfId="0" applyFont="1" applyFill="1" applyBorder="1" applyProtection="1">
      <alignment vertical="center"/>
    </xf>
    <xf numFmtId="0" fontId="0" fillId="33" borderId="5" xfId="0" applyFill="1" applyBorder="1" applyProtection="1">
      <alignment vertical="center"/>
    </xf>
    <xf numFmtId="0" fontId="2" fillId="33" borderId="5" xfId="0" applyFont="1" applyFill="1" applyBorder="1" applyProtection="1">
      <alignment vertical="center"/>
    </xf>
    <xf numFmtId="0" fontId="6" fillId="33" borderId="5" xfId="0" applyFont="1" applyFill="1" applyBorder="1" applyAlignment="1" applyProtection="1">
      <alignment horizontal="right" vertical="center"/>
    </xf>
    <xf numFmtId="0" fontId="30" fillId="33" borderId="5" xfId="0" applyFont="1" applyFill="1" applyBorder="1" applyAlignment="1" applyProtection="1">
      <alignment vertical="center"/>
    </xf>
    <xf numFmtId="0" fontId="30" fillId="33" borderId="9" xfId="0" applyFont="1" applyFill="1" applyBorder="1" applyAlignment="1" applyProtection="1">
      <alignment vertical="center"/>
    </xf>
    <xf numFmtId="0" fontId="12" fillId="33" borderId="121" xfId="0" applyFont="1" applyFill="1" applyBorder="1" applyAlignment="1" applyProtection="1">
      <alignment horizontal="center" vertical="center"/>
    </xf>
    <xf numFmtId="0" fontId="6" fillId="33" borderId="8" xfId="0" applyFont="1" applyFill="1" applyBorder="1" applyAlignment="1" applyProtection="1">
      <alignment horizontal="center" vertical="center"/>
    </xf>
    <xf numFmtId="0" fontId="6" fillId="33" borderId="9" xfId="0" applyFont="1" applyFill="1" applyBorder="1" applyAlignment="1" applyProtection="1">
      <alignment horizontal="center" vertical="center"/>
    </xf>
    <xf numFmtId="0" fontId="2" fillId="34" borderId="16" xfId="0" applyFont="1" applyFill="1" applyBorder="1" applyProtection="1">
      <alignment vertical="center"/>
    </xf>
    <xf numFmtId="0" fontId="48" fillId="34" borderId="5" xfId="0" applyFont="1" applyFill="1" applyBorder="1" applyAlignment="1" applyProtection="1">
      <alignment horizontal="right" vertical="center"/>
    </xf>
    <xf numFmtId="0" fontId="20" fillId="34" borderId="111" xfId="0" applyFont="1" applyFill="1" applyBorder="1" applyAlignment="1" applyProtection="1">
      <alignment horizontal="center" vertical="center"/>
    </xf>
    <xf numFmtId="0" fontId="6" fillId="34" borderId="129" xfId="0" applyFont="1" applyFill="1" applyBorder="1" applyAlignment="1" applyProtection="1">
      <alignment horizontal="center" vertical="center"/>
    </xf>
    <xf numFmtId="0" fontId="36" fillId="34" borderId="129" xfId="0" applyFont="1" applyFill="1" applyBorder="1" applyAlignment="1" applyProtection="1">
      <alignment horizontal="center" vertical="center"/>
    </xf>
    <xf numFmtId="0" fontId="48" fillId="35" borderId="5" xfId="0" applyFont="1" applyFill="1" applyBorder="1" applyAlignment="1" applyProtection="1">
      <alignment horizontal="right" vertical="center"/>
    </xf>
    <xf numFmtId="0" fontId="6" fillId="35" borderId="5" xfId="0" applyFont="1" applyFill="1" applyBorder="1" applyAlignment="1" applyProtection="1">
      <alignment horizontal="center" vertical="center"/>
    </xf>
    <xf numFmtId="0" fontId="6" fillId="35" borderId="6" xfId="0" applyFont="1" applyFill="1" applyBorder="1" applyAlignment="1" applyProtection="1">
      <alignment horizontal="center" vertical="center"/>
    </xf>
    <xf numFmtId="0" fontId="12" fillId="35" borderId="121" xfId="0" applyFont="1" applyFill="1" applyBorder="1" applyAlignment="1" applyProtection="1">
      <alignment horizontal="center" vertical="center"/>
    </xf>
    <xf numFmtId="0" fontId="36" fillId="35" borderId="9" xfId="0" applyFont="1" applyFill="1" applyBorder="1" applyAlignment="1" applyProtection="1">
      <alignment horizontal="center" vertical="center"/>
    </xf>
    <xf numFmtId="0" fontId="36" fillId="35" borderId="129" xfId="0" applyFont="1" applyFill="1" applyBorder="1" applyAlignment="1" applyProtection="1">
      <alignment horizontal="center" vertical="center"/>
    </xf>
    <xf numFmtId="0" fontId="59" fillId="15" borderId="8" xfId="0" applyFont="1" applyFill="1" applyBorder="1" applyAlignment="1" applyProtection="1">
      <alignment horizontal="center" vertical="center"/>
      <protection hidden="1"/>
    </xf>
    <xf numFmtId="0" fontId="59" fillId="16" borderId="9" xfId="0" applyFont="1" applyFill="1" applyBorder="1" applyAlignment="1" applyProtection="1">
      <alignment horizontal="center" vertical="center"/>
    </xf>
    <xf numFmtId="0" fontId="25" fillId="36" borderId="166" xfId="0" applyFont="1" applyFill="1" applyBorder="1" applyAlignment="1" applyProtection="1">
      <alignment horizontal="center" vertical="center"/>
    </xf>
    <xf numFmtId="0" fontId="25" fillId="36" borderId="167" xfId="0" applyFont="1" applyFill="1" applyBorder="1" applyAlignment="1" applyProtection="1">
      <alignment horizontal="center" vertical="center"/>
    </xf>
    <xf numFmtId="0" fontId="21" fillId="36" borderId="164" xfId="0" applyFont="1" applyFill="1" applyBorder="1" applyAlignment="1" applyProtection="1">
      <alignment horizontal="center" vertical="center"/>
    </xf>
    <xf numFmtId="0" fontId="21" fillId="36" borderId="165" xfId="0" applyFont="1" applyFill="1" applyBorder="1" applyAlignment="1" applyProtection="1">
      <alignment horizontal="center" vertical="center"/>
    </xf>
    <xf numFmtId="0" fontId="6" fillId="0" borderId="130" xfId="0" applyFont="1" applyFill="1" applyBorder="1" applyProtection="1">
      <alignment vertical="center"/>
    </xf>
    <xf numFmtId="0" fontId="2" fillId="0" borderId="238" xfId="0" applyFont="1" applyFill="1" applyBorder="1" applyAlignment="1" applyProtection="1">
      <alignment horizontal="center" vertical="center"/>
    </xf>
    <xf numFmtId="0" fontId="2" fillId="0" borderId="203" xfId="0" applyFont="1" applyFill="1" applyBorder="1" applyAlignment="1" applyProtection="1">
      <alignment horizontal="center" vertical="center"/>
    </xf>
    <xf numFmtId="0" fontId="12" fillId="23" borderId="121" xfId="0" applyFont="1" applyFill="1" applyBorder="1" applyAlignment="1" applyProtection="1">
      <alignment horizontal="center" vertical="center"/>
    </xf>
    <xf numFmtId="0" fontId="18" fillId="26" borderId="121" xfId="0" applyFont="1" applyFill="1" applyBorder="1" applyAlignment="1" applyProtection="1">
      <alignment horizontal="center" vertical="center"/>
    </xf>
    <xf numFmtId="0" fontId="18" fillId="7" borderId="121" xfId="0" applyFont="1" applyFill="1" applyBorder="1" applyAlignment="1" applyProtection="1">
      <alignment horizontal="center" vertical="center"/>
    </xf>
    <xf numFmtId="0" fontId="36" fillId="26" borderId="129" xfId="0" applyFont="1" applyFill="1" applyBorder="1" applyAlignment="1" applyProtection="1">
      <alignment horizontal="center" vertical="center"/>
    </xf>
    <xf numFmtId="0" fontId="8" fillId="7" borderId="129" xfId="0" applyFont="1" applyFill="1" applyBorder="1" applyAlignment="1" applyProtection="1">
      <alignment horizontal="center" vertical="center"/>
    </xf>
    <xf numFmtId="0" fontId="41" fillId="0" borderId="118" xfId="0" applyFont="1" applyFill="1" applyBorder="1" applyAlignment="1" applyProtection="1">
      <alignment horizontal="center" vertical="center" wrapText="1"/>
    </xf>
    <xf numFmtId="0" fontId="3" fillId="0" borderId="5" xfId="0" applyFont="1" applyFill="1" applyBorder="1" applyAlignment="1" applyProtection="1">
      <alignment vertical="center" textRotation="255"/>
    </xf>
    <xf numFmtId="0" fontId="34" fillId="0" borderId="32" xfId="0" applyFont="1" applyFill="1" applyBorder="1" applyAlignment="1" applyProtection="1">
      <alignment horizontal="center" vertical="center"/>
    </xf>
    <xf numFmtId="0" fontId="16" fillId="0" borderId="241" xfId="0" applyFont="1" applyFill="1" applyBorder="1" applyAlignment="1" applyProtection="1">
      <alignment horizontal="center" vertical="center"/>
      <protection locked="0"/>
    </xf>
    <xf numFmtId="0" fontId="48" fillId="0" borderId="185" xfId="0" applyFont="1" applyFill="1" applyBorder="1" applyAlignment="1" applyProtection="1">
      <alignment horizontal="left" vertical="center"/>
    </xf>
    <xf numFmtId="0" fontId="6" fillId="0" borderId="207" xfId="0" applyFont="1" applyFill="1" applyBorder="1" applyAlignment="1" applyProtection="1">
      <alignment horizontal="center" vertical="center"/>
    </xf>
    <xf numFmtId="0" fontId="10" fillId="0" borderId="242" xfId="0" applyFont="1" applyFill="1" applyBorder="1" applyProtection="1">
      <alignment vertical="center"/>
    </xf>
    <xf numFmtId="0" fontId="16" fillId="0" borderId="243" xfId="0" applyFont="1" applyFill="1" applyBorder="1" applyAlignment="1" applyProtection="1">
      <alignment horizontal="center" vertical="center"/>
      <protection locked="0"/>
    </xf>
    <xf numFmtId="0" fontId="36" fillId="0" borderId="244" xfId="0" applyFont="1" applyFill="1" applyBorder="1" applyAlignment="1" applyProtection="1">
      <alignment horizontal="center" vertical="center"/>
    </xf>
    <xf numFmtId="0" fontId="16" fillId="21" borderId="245" xfId="0" applyFont="1" applyFill="1" applyBorder="1" applyAlignment="1" applyProtection="1">
      <alignment horizontal="center" vertical="center"/>
      <protection locked="0"/>
    </xf>
    <xf numFmtId="0" fontId="6" fillId="0" borderId="246" xfId="0" applyFont="1" applyFill="1" applyBorder="1" applyAlignment="1" applyProtection="1">
      <alignment horizontal="center" vertical="center"/>
    </xf>
    <xf numFmtId="0" fontId="6" fillId="0" borderId="247" xfId="0" applyFont="1" applyFill="1" applyBorder="1" applyAlignment="1" applyProtection="1">
      <alignment horizontal="center" vertical="center"/>
    </xf>
    <xf numFmtId="0" fontId="2" fillId="0" borderId="247" xfId="0" applyFont="1" applyFill="1" applyBorder="1" applyAlignment="1" applyProtection="1">
      <alignment horizontal="center" vertical="center"/>
    </xf>
    <xf numFmtId="0" fontId="6" fillId="0" borderId="248" xfId="0" applyFont="1" applyFill="1" applyBorder="1" applyAlignment="1" applyProtection="1">
      <alignment horizontal="center" vertical="center"/>
    </xf>
    <xf numFmtId="0" fontId="6" fillId="0" borderId="220" xfId="0" applyFont="1" applyFill="1" applyBorder="1" applyAlignment="1" applyProtection="1">
      <alignment horizontal="center" vertical="center"/>
    </xf>
    <xf numFmtId="0" fontId="9" fillId="0" borderId="243" xfId="0" applyFont="1" applyFill="1" applyBorder="1" applyAlignment="1" applyProtection="1">
      <alignment horizontal="center" vertical="center"/>
    </xf>
    <xf numFmtId="0" fontId="45" fillId="0" borderId="183" xfId="0" applyFont="1" applyFill="1" applyBorder="1" applyAlignment="1" applyProtection="1">
      <alignment horizontal="center" vertical="center"/>
    </xf>
    <xf numFmtId="0" fontId="6" fillId="0" borderId="243" xfId="0" applyFont="1" applyFill="1" applyBorder="1" applyAlignment="1" applyProtection="1">
      <alignment horizontal="center" vertical="center"/>
    </xf>
    <xf numFmtId="0" fontId="9" fillId="0" borderId="232" xfId="0" applyFont="1" applyFill="1" applyBorder="1" applyAlignment="1" applyProtection="1">
      <alignment horizontal="center" vertical="center"/>
    </xf>
    <xf numFmtId="0" fontId="9" fillId="0" borderId="217" xfId="0" applyFont="1" applyFill="1" applyBorder="1" applyAlignment="1" applyProtection="1">
      <alignment horizontal="center" vertical="center"/>
    </xf>
    <xf numFmtId="0" fontId="9" fillId="0" borderId="50" xfId="0" applyFont="1" applyFill="1" applyBorder="1" applyAlignment="1" applyProtection="1">
      <alignment horizontal="center" vertical="center"/>
    </xf>
    <xf numFmtId="0" fontId="45" fillId="0" borderId="217" xfId="0" applyFont="1" applyFill="1" applyBorder="1" applyAlignment="1" applyProtection="1">
      <alignment horizontal="center" vertical="center"/>
    </xf>
    <xf numFmtId="0" fontId="36" fillId="0" borderId="249" xfId="0" applyFont="1" applyFill="1" applyBorder="1" applyAlignment="1" applyProtection="1">
      <alignment horizontal="center" vertical="center"/>
    </xf>
    <xf numFmtId="0" fontId="10" fillId="0" borderId="169" xfId="0" applyFont="1" applyFill="1" applyBorder="1" applyProtection="1">
      <alignment vertical="center"/>
    </xf>
    <xf numFmtId="0" fontId="6" fillId="0" borderId="251" xfId="0" applyFont="1" applyFill="1" applyBorder="1" applyAlignment="1" applyProtection="1">
      <alignment horizontal="center" vertical="center"/>
    </xf>
    <xf numFmtId="0" fontId="14" fillId="0" borderId="248" xfId="0" applyFont="1" applyFill="1" applyBorder="1" applyAlignment="1" applyProtection="1">
      <alignment vertical="center" textRotation="255"/>
    </xf>
    <xf numFmtId="0" fontId="6" fillId="0" borderId="252" xfId="0" applyFont="1" applyFill="1" applyBorder="1" applyAlignment="1" applyProtection="1">
      <alignment horizontal="center" vertical="center"/>
    </xf>
    <xf numFmtId="0" fontId="14" fillId="0" borderId="232" xfId="0" applyFont="1" applyFill="1" applyBorder="1" applyAlignment="1" applyProtection="1">
      <alignment vertical="center" textRotation="255"/>
    </xf>
    <xf numFmtId="0" fontId="16" fillId="0" borderId="256" xfId="0" applyFont="1" applyFill="1" applyBorder="1" applyAlignment="1" applyProtection="1">
      <alignment horizontal="center" vertical="center"/>
      <protection locked="0"/>
    </xf>
    <xf numFmtId="0" fontId="16" fillId="0" borderId="257" xfId="0" applyFont="1" applyFill="1" applyBorder="1" applyAlignment="1" applyProtection="1">
      <alignment horizontal="center" vertical="center"/>
      <protection locked="0"/>
    </xf>
    <xf numFmtId="0" fontId="16" fillId="0" borderId="259" xfId="0" applyFont="1" applyFill="1" applyBorder="1" applyAlignment="1" applyProtection="1">
      <alignment horizontal="center" vertical="center"/>
      <protection locked="0"/>
    </xf>
    <xf numFmtId="0" fontId="16" fillId="0" borderId="255" xfId="0" applyFont="1" applyFill="1" applyBorder="1" applyAlignment="1" applyProtection="1">
      <alignment horizontal="center" vertical="center"/>
      <protection locked="0"/>
    </xf>
    <xf numFmtId="0" fontId="16" fillId="0" borderId="254" xfId="0" applyFont="1" applyFill="1" applyBorder="1" applyAlignment="1" applyProtection="1">
      <alignment horizontal="center" vertical="center"/>
      <protection locked="0"/>
    </xf>
    <xf numFmtId="0" fontId="16" fillId="0" borderId="260" xfId="0" applyFont="1" applyFill="1" applyBorder="1" applyAlignment="1" applyProtection="1">
      <alignment horizontal="center" vertical="center"/>
      <protection locked="0"/>
    </xf>
    <xf numFmtId="0" fontId="16" fillId="0" borderId="253" xfId="0" applyFont="1" applyFill="1" applyBorder="1" applyAlignment="1" applyProtection="1">
      <alignment horizontal="center" vertical="center"/>
      <protection locked="0"/>
    </xf>
    <xf numFmtId="0" fontId="16" fillId="0" borderId="261" xfId="0" applyFont="1" applyFill="1" applyBorder="1" applyAlignment="1" applyProtection="1">
      <alignment horizontal="center" vertical="center"/>
      <protection locked="0"/>
    </xf>
    <xf numFmtId="0" fontId="16" fillId="0" borderId="262" xfId="0" applyFont="1" applyFill="1" applyBorder="1" applyAlignment="1" applyProtection="1">
      <alignment horizontal="center" vertical="center"/>
      <protection locked="0"/>
    </xf>
    <xf numFmtId="0" fontId="16" fillId="0" borderId="263" xfId="0" applyFont="1" applyFill="1" applyBorder="1" applyAlignment="1" applyProtection="1">
      <alignment horizontal="center" vertical="center"/>
      <protection locked="0"/>
    </xf>
    <xf numFmtId="0" fontId="16" fillId="0" borderId="264" xfId="0" applyFont="1" applyFill="1" applyBorder="1" applyAlignment="1" applyProtection="1">
      <alignment horizontal="center" vertical="center"/>
      <protection locked="0"/>
    </xf>
    <xf numFmtId="0" fontId="16" fillId="0" borderId="258" xfId="0" applyFont="1" applyFill="1" applyBorder="1" applyAlignment="1" applyProtection="1">
      <alignment horizontal="center" vertical="center"/>
      <protection locked="0"/>
    </xf>
    <xf numFmtId="0" fontId="16" fillId="0" borderId="265" xfId="0" applyFont="1" applyFill="1" applyBorder="1" applyAlignment="1" applyProtection="1">
      <alignment horizontal="center" vertical="center"/>
      <protection locked="0"/>
    </xf>
    <xf numFmtId="0" fontId="16" fillId="0" borderId="266" xfId="0" applyFont="1" applyFill="1" applyBorder="1" applyAlignment="1" applyProtection="1">
      <alignment horizontal="center" vertical="center"/>
      <protection locked="0"/>
    </xf>
    <xf numFmtId="0" fontId="16" fillId="0" borderId="267" xfId="0" applyFont="1" applyFill="1" applyBorder="1" applyAlignment="1" applyProtection="1">
      <alignment horizontal="center" vertical="center"/>
      <protection locked="0"/>
    </xf>
    <xf numFmtId="0" fontId="46" fillId="30" borderId="111" xfId="0" applyFont="1" applyFill="1" applyBorder="1" applyAlignment="1" applyProtection="1">
      <alignment horizontal="center" vertical="center"/>
    </xf>
    <xf numFmtId="0" fontId="16" fillId="30" borderId="39" xfId="0" applyFont="1" applyFill="1" applyBorder="1" applyAlignment="1" applyProtection="1">
      <alignment horizontal="center" vertical="center"/>
    </xf>
    <xf numFmtId="0" fontId="16" fillId="7" borderId="39" xfId="0" applyFont="1" applyFill="1" applyBorder="1" applyAlignment="1" applyProtection="1">
      <alignment horizontal="center" vertical="center"/>
    </xf>
    <xf numFmtId="0" fontId="46" fillId="7" borderId="121" xfId="0" applyFont="1" applyFill="1" applyBorder="1" applyAlignment="1" applyProtection="1">
      <alignment horizontal="center" vertical="center"/>
    </xf>
    <xf numFmtId="0" fontId="16" fillId="11" borderId="39" xfId="0" applyFont="1" applyFill="1" applyBorder="1" applyAlignment="1" applyProtection="1">
      <alignment horizontal="center" vertical="center"/>
    </xf>
    <xf numFmtId="0" fontId="6" fillId="0" borderId="268" xfId="0" applyFont="1" applyFill="1" applyBorder="1" applyAlignment="1" applyProtection="1">
      <alignment horizontal="center" vertical="center"/>
    </xf>
    <xf numFmtId="0" fontId="6" fillId="0" borderId="269" xfId="0" applyFont="1" applyFill="1" applyBorder="1" applyAlignment="1" applyProtection="1">
      <alignment horizontal="center" vertical="center"/>
    </xf>
    <xf numFmtId="0" fontId="48" fillId="29" borderId="5" xfId="0" applyFont="1" applyFill="1" applyBorder="1" applyAlignment="1" applyProtection="1">
      <alignment horizontal="right" vertical="center" shrinkToFit="1"/>
    </xf>
    <xf numFmtId="0" fontId="22" fillId="29" borderId="9" xfId="0" applyFont="1" applyFill="1" applyBorder="1" applyAlignment="1" applyProtection="1">
      <alignment horizontal="center" vertical="center"/>
    </xf>
    <xf numFmtId="0" fontId="59" fillId="15" borderId="16" xfId="0" applyFont="1" applyFill="1" applyBorder="1" applyAlignment="1" applyProtection="1">
      <alignment horizontal="center" vertical="center"/>
    </xf>
    <xf numFmtId="0" fontId="59" fillId="34" borderId="0" xfId="0" applyFont="1" applyFill="1" applyBorder="1" applyAlignment="1" applyProtection="1">
      <alignment horizontal="center" vertical="center"/>
    </xf>
    <xf numFmtId="0" fontId="22" fillId="34" borderId="9" xfId="0" applyFont="1" applyFill="1" applyBorder="1" applyAlignment="1" applyProtection="1">
      <alignment horizontal="center" vertical="center"/>
    </xf>
    <xf numFmtId="0" fontId="10" fillId="0" borderId="185" xfId="0" applyFont="1" applyFill="1" applyBorder="1" applyProtection="1">
      <alignment vertical="center"/>
    </xf>
    <xf numFmtId="0" fontId="36" fillId="0" borderId="195" xfId="0" applyFont="1" applyFill="1" applyBorder="1" applyAlignment="1" applyProtection="1">
      <alignment horizontal="center" vertical="center"/>
      <protection hidden="1"/>
    </xf>
    <xf numFmtId="0" fontId="36" fillId="0" borderId="247" xfId="0" applyFont="1" applyFill="1" applyBorder="1" applyAlignment="1" applyProtection="1">
      <alignment horizontal="center" vertical="center"/>
    </xf>
    <xf numFmtId="0" fontId="6" fillId="0" borderId="148" xfId="0" applyFont="1" applyFill="1" applyBorder="1" applyAlignment="1" applyProtection="1">
      <alignment horizontal="center" vertical="center"/>
    </xf>
    <xf numFmtId="0" fontId="9" fillId="0" borderId="247" xfId="0" applyFont="1" applyFill="1" applyBorder="1" applyAlignment="1" applyProtection="1">
      <alignment horizontal="center" vertical="center"/>
    </xf>
    <xf numFmtId="0" fontId="9" fillId="0" borderId="183" xfId="0" applyFont="1" applyFill="1" applyBorder="1" applyAlignment="1" applyProtection="1">
      <alignment horizontal="center" vertical="center"/>
    </xf>
    <xf numFmtId="0" fontId="16" fillId="27" borderId="39" xfId="0" applyFont="1" applyFill="1" applyBorder="1" applyAlignment="1" applyProtection="1">
      <alignment horizontal="center" vertical="center"/>
    </xf>
    <xf numFmtId="0" fontId="16" fillId="5" borderId="39" xfId="0" applyFont="1" applyFill="1" applyBorder="1" applyAlignment="1" applyProtection="1">
      <alignment horizontal="center" vertical="center"/>
    </xf>
    <xf numFmtId="0" fontId="46" fillId="10" borderId="118" xfId="0" applyFont="1" applyFill="1" applyBorder="1" applyAlignment="1" applyProtection="1">
      <alignment horizontal="center" vertical="center"/>
    </xf>
    <xf numFmtId="0" fontId="46" fillId="23" borderId="118" xfId="0" applyFont="1" applyFill="1" applyBorder="1" applyAlignment="1" applyProtection="1">
      <alignment horizontal="center" vertical="center"/>
    </xf>
    <xf numFmtId="0" fontId="46" fillId="32" borderId="118" xfId="0" applyFont="1" applyFill="1" applyBorder="1" applyAlignment="1" applyProtection="1">
      <alignment horizontal="center" vertical="center"/>
    </xf>
    <xf numFmtId="0" fontId="16" fillId="26" borderId="39" xfId="0" applyFont="1" applyFill="1" applyBorder="1" applyAlignment="1" applyProtection="1">
      <alignment horizontal="center" vertical="center"/>
    </xf>
    <xf numFmtId="0" fontId="16" fillId="32" borderId="39" xfId="0" applyFont="1" applyFill="1" applyBorder="1" applyAlignment="1" applyProtection="1">
      <alignment horizontal="center" vertical="center"/>
    </xf>
    <xf numFmtId="0" fontId="2" fillId="0" borderId="3" xfId="0" applyFont="1" applyBorder="1" applyAlignment="1" applyProtection="1">
      <alignment vertical="center"/>
    </xf>
    <xf numFmtId="0" fontId="33" fillId="0" borderId="3" xfId="0" applyFont="1" applyFill="1" applyBorder="1" applyAlignment="1" applyProtection="1">
      <alignment horizontal="right" vertical="center"/>
    </xf>
    <xf numFmtId="0" fontId="2" fillId="0" borderId="90" xfId="0" applyFont="1" applyBorder="1" applyAlignment="1" applyProtection="1">
      <alignment vertical="center"/>
    </xf>
    <xf numFmtId="0" fontId="12" fillId="0" borderId="111" xfId="0" applyFont="1" applyFill="1" applyBorder="1" applyAlignment="1" applyProtection="1">
      <alignment horizontal="center" vertical="center"/>
    </xf>
    <xf numFmtId="0" fontId="2" fillId="0" borderId="26" xfId="0" applyFont="1" applyFill="1" applyBorder="1" applyAlignment="1" applyProtection="1">
      <alignment vertical="center" textRotation="255" wrapText="1"/>
    </xf>
    <xf numFmtId="0" fontId="2" fillId="0" borderId="24" xfId="0" applyFont="1" applyFill="1" applyBorder="1" applyAlignment="1" applyProtection="1">
      <alignment horizontal="center" vertical="center"/>
    </xf>
    <xf numFmtId="0" fontId="16" fillId="0" borderId="270" xfId="0" applyFont="1" applyFill="1" applyBorder="1" applyAlignment="1" applyProtection="1">
      <alignment horizontal="center" vertical="center"/>
      <protection locked="0"/>
    </xf>
    <xf numFmtId="0" fontId="6" fillId="0" borderId="270" xfId="0" applyFont="1" applyFill="1" applyBorder="1" applyAlignment="1" applyProtection="1">
      <alignment horizontal="center" vertical="center"/>
    </xf>
    <xf numFmtId="0" fontId="2" fillId="0" borderId="271" xfId="0" applyFont="1" applyFill="1" applyBorder="1" applyProtection="1">
      <alignment vertical="center"/>
    </xf>
    <xf numFmtId="0" fontId="16" fillId="0" borderId="272" xfId="0" applyFont="1" applyFill="1" applyBorder="1" applyAlignment="1" applyProtection="1">
      <alignment horizontal="center" vertical="center"/>
      <protection locked="0"/>
    </xf>
    <xf numFmtId="0" fontId="16" fillId="0" borderId="271" xfId="0" applyFont="1" applyFill="1" applyBorder="1" applyAlignment="1" applyProtection="1">
      <alignment horizontal="center" vertical="center"/>
      <protection locked="0"/>
    </xf>
    <xf numFmtId="0" fontId="36" fillId="0" borderId="273" xfId="0" applyFont="1" applyFill="1" applyBorder="1" applyAlignment="1" applyProtection="1">
      <alignment horizontal="center" vertical="center"/>
    </xf>
    <xf numFmtId="0" fontId="16" fillId="21" borderId="274" xfId="0" applyFont="1" applyFill="1" applyBorder="1" applyAlignment="1" applyProtection="1">
      <alignment horizontal="center" vertical="center"/>
      <protection locked="0"/>
    </xf>
    <xf numFmtId="0" fontId="6" fillId="0" borderId="271" xfId="0" applyFont="1" applyFill="1" applyBorder="1" applyAlignment="1" applyProtection="1">
      <alignment horizontal="center" vertical="center"/>
    </xf>
    <xf numFmtId="0" fontId="36" fillId="0" borderId="276" xfId="0" applyFont="1" applyFill="1" applyBorder="1" applyAlignment="1" applyProtection="1">
      <alignment horizontal="center" vertical="center"/>
    </xf>
    <xf numFmtId="0" fontId="6" fillId="0" borderId="271" xfId="0" quotePrefix="1" applyFont="1" applyFill="1" applyBorder="1" applyAlignment="1" applyProtection="1">
      <alignment horizontal="center" vertical="center"/>
    </xf>
    <xf numFmtId="0" fontId="2" fillId="0" borderId="277" xfId="0" applyFont="1" applyFill="1" applyBorder="1" applyProtection="1">
      <alignment vertical="center"/>
    </xf>
    <xf numFmtId="0" fontId="16" fillId="0" borderId="277" xfId="0" applyFont="1" applyFill="1" applyBorder="1" applyAlignment="1" applyProtection="1">
      <alignment horizontal="center" vertical="center"/>
      <protection locked="0"/>
    </xf>
    <xf numFmtId="0" fontId="16" fillId="0" borderId="278" xfId="0" applyFont="1" applyFill="1" applyBorder="1" applyAlignment="1" applyProtection="1">
      <alignment horizontal="center" vertical="center"/>
      <protection locked="0"/>
    </xf>
    <xf numFmtId="0" fontId="36" fillId="0" borderId="279" xfId="0" applyFont="1" applyFill="1" applyBorder="1" applyAlignment="1" applyProtection="1">
      <alignment horizontal="center" vertical="center"/>
    </xf>
    <xf numFmtId="0" fontId="16" fillId="21" borderId="280" xfId="0" applyFont="1" applyFill="1" applyBorder="1" applyAlignment="1" applyProtection="1">
      <alignment horizontal="center" vertical="center"/>
      <protection locked="0"/>
    </xf>
    <xf numFmtId="0" fontId="6" fillId="0" borderId="277" xfId="0" quotePrefix="1" applyFont="1" applyFill="1" applyBorder="1" applyAlignment="1" applyProtection="1">
      <alignment horizontal="center" vertical="center"/>
    </xf>
    <xf numFmtId="0" fontId="2" fillId="0" borderId="270" xfId="0" applyFont="1" applyFill="1" applyBorder="1" applyProtection="1">
      <alignment vertical="center"/>
    </xf>
    <xf numFmtId="0" fontId="16" fillId="0" borderId="282" xfId="0" applyFont="1" applyFill="1" applyBorder="1" applyAlignment="1" applyProtection="1">
      <alignment horizontal="center" vertical="center"/>
      <protection locked="0"/>
    </xf>
    <xf numFmtId="0" fontId="36" fillId="0" borderId="283" xfId="0" applyFont="1" applyFill="1" applyBorder="1" applyAlignment="1" applyProtection="1">
      <alignment horizontal="center" vertical="center"/>
    </xf>
    <xf numFmtId="0" fontId="16" fillId="21" borderId="284" xfId="0" applyFont="1" applyFill="1" applyBorder="1" applyAlignment="1" applyProtection="1">
      <alignment horizontal="center" vertical="center"/>
      <protection locked="0"/>
    </xf>
    <xf numFmtId="0" fontId="36" fillId="0" borderId="286" xfId="0" applyFont="1" applyFill="1" applyBorder="1" applyAlignment="1" applyProtection="1">
      <alignment horizontal="center" vertical="center"/>
    </xf>
    <xf numFmtId="0" fontId="2" fillId="0" borderId="288" xfId="0" applyFont="1" applyFill="1" applyBorder="1" applyProtection="1">
      <alignment vertical="center"/>
    </xf>
    <xf numFmtId="0" fontId="16" fillId="0" borderId="290" xfId="0" applyFont="1" applyFill="1" applyBorder="1" applyAlignment="1" applyProtection="1">
      <alignment horizontal="center" vertical="center"/>
      <protection locked="0"/>
    </xf>
    <xf numFmtId="0" fontId="16" fillId="0" borderId="289" xfId="0" applyFont="1" applyFill="1" applyBorder="1" applyAlignment="1" applyProtection="1">
      <alignment horizontal="center" vertical="center"/>
      <protection locked="0"/>
    </xf>
    <xf numFmtId="0" fontId="36" fillId="0" borderId="291" xfId="0" applyFont="1" applyFill="1" applyBorder="1" applyAlignment="1" applyProtection="1">
      <alignment horizontal="center" vertical="center"/>
    </xf>
    <xf numFmtId="0" fontId="16" fillId="21" borderId="292" xfId="0" applyFont="1" applyFill="1" applyBorder="1" applyAlignment="1" applyProtection="1">
      <alignment horizontal="center" vertical="center"/>
      <protection locked="0"/>
    </xf>
    <xf numFmtId="0" fontId="6" fillId="0" borderId="290" xfId="0" applyFont="1" applyFill="1" applyBorder="1" applyAlignment="1" applyProtection="1">
      <alignment horizontal="center" vertical="center"/>
    </xf>
    <xf numFmtId="0" fontId="2" fillId="0" borderId="26" xfId="0" applyFont="1" applyFill="1" applyBorder="1" applyAlignment="1" applyProtection="1">
      <alignment vertical="center" textRotation="255"/>
    </xf>
    <xf numFmtId="0" fontId="2" fillId="0" borderId="147" xfId="0" applyFont="1" applyFill="1" applyBorder="1" applyProtection="1">
      <alignment vertical="center"/>
    </xf>
    <xf numFmtId="0" fontId="2" fillId="37" borderId="3" xfId="0" applyFont="1" applyFill="1" applyBorder="1" applyProtection="1">
      <alignment vertical="center"/>
    </xf>
    <xf numFmtId="0" fontId="2" fillId="37" borderId="3" xfId="0" applyFont="1" applyFill="1" applyBorder="1" applyAlignment="1" applyProtection="1">
      <alignment horizontal="center" vertical="center"/>
    </xf>
    <xf numFmtId="0" fontId="36" fillId="37" borderId="3" xfId="0" applyFont="1" applyFill="1" applyBorder="1" applyAlignment="1" applyProtection="1">
      <alignment horizontal="center" vertical="center"/>
    </xf>
    <xf numFmtId="0" fontId="2" fillId="37" borderId="28" xfId="0" applyFont="1" applyFill="1" applyBorder="1" applyAlignment="1" applyProtection="1">
      <alignment vertical="center" textRotation="255" wrapText="1"/>
    </xf>
    <xf numFmtId="0" fontId="2" fillId="38" borderId="3" xfId="0" applyFont="1" applyFill="1" applyBorder="1" applyProtection="1">
      <alignment vertical="center"/>
    </xf>
    <xf numFmtId="0" fontId="2" fillId="38" borderId="3" xfId="0" applyFont="1" applyFill="1" applyBorder="1" applyAlignment="1" applyProtection="1">
      <alignment horizontal="center" vertical="center"/>
    </xf>
    <xf numFmtId="0" fontId="2" fillId="38" borderId="27" xfId="0" applyFont="1" applyFill="1" applyBorder="1" applyAlignment="1" applyProtection="1">
      <alignment horizontal="center" vertical="center"/>
    </xf>
    <xf numFmtId="0" fontId="2" fillId="38" borderId="28" xfId="0" applyFont="1" applyFill="1" applyBorder="1" applyAlignment="1" applyProtection="1">
      <alignment vertical="center" textRotation="255" wrapText="1"/>
    </xf>
    <xf numFmtId="0" fontId="1" fillId="38" borderId="28" xfId="0" applyFont="1" applyFill="1" applyBorder="1" applyAlignment="1" applyProtection="1">
      <alignment horizontal="center" vertical="center"/>
    </xf>
    <xf numFmtId="0" fontId="2" fillId="37" borderId="21" xfId="0" applyFont="1" applyFill="1" applyBorder="1" applyAlignment="1" applyProtection="1">
      <alignment vertical="center" textRotation="255" wrapText="1"/>
    </xf>
    <xf numFmtId="0" fontId="2" fillId="37" borderId="5" xfId="0" applyFont="1" applyFill="1" applyBorder="1" applyProtection="1">
      <alignment vertical="center"/>
    </xf>
    <xf numFmtId="0" fontId="2" fillId="38" borderId="21" xfId="0" applyFont="1" applyFill="1" applyBorder="1" applyAlignment="1" applyProtection="1">
      <alignment vertical="center" textRotation="255" wrapText="1"/>
    </xf>
    <xf numFmtId="0" fontId="2" fillId="38" borderId="5" xfId="0" applyFont="1" applyFill="1" applyBorder="1" applyProtection="1">
      <alignment vertical="center"/>
    </xf>
    <xf numFmtId="0" fontId="2" fillId="38" borderId="9" xfId="0" applyFont="1" applyFill="1" applyBorder="1" applyProtection="1">
      <alignment vertical="center"/>
    </xf>
    <xf numFmtId="0" fontId="6" fillId="38" borderId="10" xfId="0" applyFont="1" applyFill="1" applyBorder="1" applyAlignment="1" applyProtection="1">
      <alignment horizontal="center" vertical="center"/>
    </xf>
    <xf numFmtId="0" fontId="36" fillId="38" borderId="10" xfId="0" applyFont="1" applyFill="1" applyBorder="1" applyAlignment="1" applyProtection="1">
      <alignment horizontal="center" vertical="center"/>
    </xf>
    <xf numFmtId="0" fontId="2" fillId="37" borderId="32" xfId="0" applyFont="1" applyFill="1" applyBorder="1" applyAlignment="1" applyProtection="1">
      <alignment horizontal="center" vertical="center"/>
    </xf>
    <xf numFmtId="0" fontId="6" fillId="37" borderId="10" xfId="0" applyFont="1" applyFill="1" applyBorder="1" applyAlignment="1" applyProtection="1">
      <alignment horizontal="center" vertical="center"/>
    </xf>
    <xf numFmtId="0" fontId="2" fillId="0" borderId="0" xfId="0" applyFont="1" applyFill="1" applyBorder="1" applyAlignment="1" applyProtection="1">
      <alignment horizontal="center" vertical="center" textRotation="255"/>
    </xf>
    <xf numFmtId="0" fontId="6" fillId="0" borderId="0" xfId="0" applyFont="1" applyFill="1" applyBorder="1" applyAlignment="1" applyProtection="1">
      <alignment horizontal="center" vertical="center" textRotation="255"/>
    </xf>
    <xf numFmtId="0" fontId="16" fillId="0" borderId="0" xfId="0" applyFont="1" applyFill="1" applyBorder="1" applyAlignment="1" applyProtection="1">
      <alignment horizontal="center" vertical="center"/>
      <protection locked="0"/>
    </xf>
    <xf numFmtId="0" fontId="6" fillId="0" borderId="3" xfId="0" applyFont="1" applyFill="1" applyBorder="1" applyAlignment="1" applyProtection="1">
      <alignment horizontal="right" vertical="center"/>
    </xf>
    <xf numFmtId="0" fontId="2"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right" vertical="center"/>
    </xf>
    <xf numFmtId="0" fontId="6" fillId="25" borderId="99" xfId="0" applyFont="1" applyFill="1" applyBorder="1" applyAlignment="1" applyProtection="1">
      <alignment horizontal="right" vertical="center"/>
    </xf>
    <xf numFmtId="0" fontId="2" fillId="0" borderId="0" xfId="0" applyFont="1" applyFill="1" applyBorder="1" applyAlignment="1" applyProtection="1">
      <alignment horizontal="right" vertical="center"/>
    </xf>
    <xf numFmtId="0" fontId="61" fillId="11" borderId="111" xfId="0" applyFont="1" applyFill="1" applyBorder="1" applyAlignment="1" applyProtection="1">
      <alignment horizontal="center" vertical="center"/>
    </xf>
    <xf numFmtId="0" fontId="61" fillId="27" borderId="121" xfId="0" applyFont="1" applyFill="1" applyBorder="1" applyAlignment="1" applyProtection="1">
      <alignment horizontal="center" vertical="center"/>
    </xf>
    <xf numFmtId="0" fontId="61" fillId="5" borderId="111" xfId="0" applyFont="1" applyFill="1" applyBorder="1" applyAlignment="1" applyProtection="1">
      <alignment horizontal="center" vertical="center"/>
    </xf>
    <xf numFmtId="0" fontId="61" fillId="26" borderId="121" xfId="0" applyFont="1" applyFill="1" applyBorder="1" applyAlignment="1" applyProtection="1">
      <alignment horizontal="center" vertical="center"/>
    </xf>
    <xf numFmtId="0" fontId="16" fillId="18" borderId="39" xfId="0" applyFont="1" applyFill="1" applyBorder="1" applyAlignment="1" applyProtection="1">
      <alignment horizontal="center" vertical="center"/>
    </xf>
    <xf numFmtId="0" fontId="46" fillId="19" borderId="118" xfId="0" applyFont="1" applyFill="1" applyBorder="1" applyAlignment="1" applyProtection="1">
      <alignment horizontal="center" vertical="center"/>
    </xf>
    <xf numFmtId="0" fontId="46" fillId="35" borderId="118" xfId="0" applyFont="1" applyFill="1" applyBorder="1" applyAlignment="1" applyProtection="1">
      <alignment horizontal="center" vertical="center"/>
    </xf>
    <xf numFmtId="0" fontId="46" fillId="34" borderId="121" xfId="0" applyFont="1" applyFill="1" applyBorder="1" applyAlignment="1" applyProtection="1">
      <alignment horizontal="center" vertical="center"/>
    </xf>
    <xf numFmtId="0" fontId="46" fillId="25" borderId="127" xfId="0" applyFont="1" applyFill="1" applyBorder="1" applyAlignment="1" applyProtection="1">
      <alignment horizontal="center" vertical="center"/>
    </xf>
    <xf numFmtId="0" fontId="16" fillId="34" borderId="39" xfId="0" applyFont="1" applyFill="1" applyBorder="1" applyAlignment="1" applyProtection="1">
      <alignment horizontal="center" vertical="center"/>
    </xf>
    <xf numFmtId="0" fontId="16" fillId="15" borderId="39" xfId="0" applyFont="1" applyFill="1" applyBorder="1" applyAlignment="1" applyProtection="1">
      <alignment horizontal="center" vertical="center"/>
    </xf>
    <xf numFmtId="0" fontId="16" fillId="35" borderId="39" xfId="0" applyFont="1" applyFill="1" applyBorder="1" applyAlignment="1" applyProtection="1">
      <alignment horizontal="center" vertical="center"/>
    </xf>
    <xf numFmtId="0" fontId="16" fillId="19" borderId="39" xfId="0" applyFont="1" applyFill="1" applyBorder="1" applyAlignment="1" applyProtection="1">
      <alignment horizontal="center" vertical="center"/>
    </xf>
    <xf numFmtId="0" fontId="16" fillId="16" borderId="27" xfId="0" applyFont="1" applyFill="1" applyBorder="1" applyAlignment="1" applyProtection="1">
      <alignment horizontal="center" vertical="center"/>
    </xf>
    <xf numFmtId="0" fontId="8" fillId="20" borderId="10" xfId="0" quotePrefix="1" applyFont="1" applyFill="1" applyBorder="1" applyAlignment="1" applyProtection="1">
      <alignment horizontal="center" vertical="center"/>
    </xf>
    <xf numFmtId="0" fontId="2" fillId="0" borderId="298" xfId="0" applyFont="1" applyBorder="1" applyAlignment="1" applyProtection="1">
      <alignment horizontal="center" vertical="center"/>
    </xf>
    <xf numFmtId="0" fontId="6" fillId="22" borderId="9" xfId="0" applyFont="1" applyFill="1" applyBorder="1" applyProtection="1">
      <alignment vertical="center"/>
    </xf>
    <xf numFmtId="0" fontId="6" fillId="22" borderId="32" xfId="0" applyFont="1" applyFill="1" applyBorder="1" applyProtection="1">
      <alignment vertical="center"/>
    </xf>
    <xf numFmtId="0" fontId="2" fillId="23" borderId="52" xfId="0" applyFont="1" applyFill="1" applyBorder="1" applyAlignment="1" applyProtection="1">
      <alignment horizontal="center" vertical="center"/>
    </xf>
    <xf numFmtId="0" fontId="2" fillId="23" borderId="54" xfId="0" applyFont="1" applyFill="1" applyBorder="1" applyAlignment="1" applyProtection="1">
      <alignment horizontal="center" vertical="center"/>
    </xf>
    <xf numFmtId="0" fontId="14" fillId="22" borderId="297" xfId="0" applyFont="1" applyFill="1" applyBorder="1" applyAlignment="1" applyProtection="1">
      <alignment horizontal="right" vertical="center"/>
    </xf>
    <xf numFmtId="0" fontId="2" fillId="39" borderId="101" xfId="0" applyFont="1" applyFill="1" applyBorder="1" applyAlignment="1" applyProtection="1">
      <alignment horizontal="right" vertical="center"/>
    </xf>
    <xf numFmtId="0" fontId="6" fillId="39" borderId="50" xfId="0" applyFont="1" applyFill="1" applyBorder="1" applyAlignment="1" applyProtection="1">
      <alignment horizontal="right" vertical="center"/>
    </xf>
    <xf numFmtId="0" fontId="6" fillId="39" borderId="53" xfId="0" applyFont="1" applyFill="1" applyBorder="1" applyAlignment="1" applyProtection="1">
      <alignment horizontal="right" vertical="center"/>
    </xf>
    <xf numFmtId="0" fontId="6" fillId="39" borderId="56" xfId="0" applyFont="1" applyFill="1" applyBorder="1" applyAlignment="1" applyProtection="1">
      <alignment horizontal="right" vertical="center"/>
    </xf>
    <xf numFmtId="0" fontId="6" fillId="39" borderId="55" xfId="0" applyFont="1" applyFill="1" applyBorder="1" applyAlignment="1" applyProtection="1">
      <alignment horizontal="right" vertical="center"/>
    </xf>
    <xf numFmtId="0" fontId="6" fillId="39" borderId="299" xfId="0" applyFont="1" applyFill="1" applyBorder="1" applyAlignment="1" applyProtection="1">
      <alignment horizontal="right" vertical="center"/>
    </xf>
    <xf numFmtId="0" fontId="6" fillId="39" borderId="149" xfId="0" applyFont="1" applyFill="1" applyBorder="1" applyAlignment="1" applyProtection="1">
      <alignment horizontal="right" vertical="center"/>
    </xf>
    <xf numFmtId="0" fontId="14" fillId="39" borderId="101" xfId="0" applyFont="1" applyFill="1" applyBorder="1" applyAlignment="1" applyProtection="1">
      <alignment horizontal="right" vertical="center"/>
    </xf>
    <xf numFmtId="0" fontId="6" fillId="39" borderId="50" xfId="0" applyFont="1" applyFill="1" applyBorder="1" applyProtection="1">
      <alignment vertical="center"/>
    </xf>
    <xf numFmtId="0" fontId="6" fillId="39" borderId="53" xfId="0" applyFont="1" applyFill="1" applyBorder="1" applyProtection="1">
      <alignment vertical="center"/>
    </xf>
    <xf numFmtId="0" fontId="6" fillId="39" borderId="86" xfId="0" applyFont="1" applyFill="1" applyBorder="1" applyProtection="1">
      <alignment vertical="center"/>
    </xf>
    <xf numFmtId="0" fontId="6" fillId="39" borderId="101" xfId="0" applyFont="1" applyFill="1" applyBorder="1" applyProtection="1">
      <alignment vertical="center"/>
    </xf>
    <xf numFmtId="0" fontId="14" fillId="39" borderId="296" xfId="0" applyFont="1" applyFill="1" applyBorder="1" applyAlignment="1" applyProtection="1">
      <alignment horizontal="right" vertical="center"/>
    </xf>
    <xf numFmtId="0" fontId="6" fillId="39" borderId="56" xfId="0" applyFont="1" applyFill="1" applyBorder="1" applyProtection="1">
      <alignment vertical="center"/>
    </xf>
    <xf numFmtId="0" fontId="6" fillId="39" borderId="55" xfId="0" applyFont="1" applyFill="1" applyBorder="1" applyProtection="1">
      <alignment vertical="center"/>
    </xf>
    <xf numFmtId="0" fontId="6" fillId="39" borderId="299" xfId="0" applyFont="1" applyFill="1" applyBorder="1" applyProtection="1">
      <alignment vertical="center"/>
    </xf>
    <xf numFmtId="0" fontId="6" fillId="39" borderId="149" xfId="0" applyFont="1" applyFill="1" applyBorder="1" applyProtection="1">
      <alignment vertical="center"/>
    </xf>
    <xf numFmtId="0" fontId="63" fillId="40" borderId="132" xfId="0" applyFont="1" applyFill="1" applyBorder="1" applyAlignment="1" applyProtection="1">
      <alignment horizontal="right" vertical="center"/>
    </xf>
    <xf numFmtId="0" fontId="63" fillId="40" borderId="295" xfId="0" applyFont="1" applyFill="1" applyBorder="1" applyAlignment="1" applyProtection="1">
      <alignment horizontal="right" vertical="center"/>
    </xf>
    <xf numFmtId="0" fontId="62" fillId="40" borderId="8" xfId="0" applyFont="1" applyFill="1" applyBorder="1" applyProtection="1">
      <alignment vertical="center"/>
    </xf>
    <xf numFmtId="0" fontId="62" fillId="40" borderId="24" xfId="0" applyFont="1" applyFill="1" applyBorder="1" applyProtection="1">
      <alignment vertical="center"/>
    </xf>
    <xf numFmtId="0" fontId="62" fillId="40" borderId="29" xfId="0" applyFont="1" applyFill="1" applyBorder="1" applyProtection="1">
      <alignment vertical="center"/>
    </xf>
    <xf numFmtId="0" fontId="62" fillId="40" borderId="27" xfId="0" applyFont="1" applyFill="1" applyBorder="1" applyProtection="1">
      <alignment vertical="center"/>
    </xf>
    <xf numFmtId="0" fontId="63" fillId="40" borderId="31" xfId="0" applyFont="1" applyFill="1" applyBorder="1" applyAlignment="1" applyProtection="1">
      <alignment horizontal="right" vertical="center"/>
    </xf>
    <xf numFmtId="0" fontId="6" fillId="12" borderId="50" xfId="0" applyFont="1" applyFill="1" applyBorder="1" applyProtection="1">
      <alignment vertical="center"/>
    </xf>
    <xf numFmtId="0" fontId="6" fillId="12" borderId="53" xfId="0" applyFont="1" applyFill="1" applyBorder="1" applyProtection="1">
      <alignment vertical="center"/>
    </xf>
    <xf numFmtId="0" fontId="6" fillId="12" borderId="52" xfId="0" applyFont="1" applyFill="1" applyBorder="1" applyProtection="1">
      <alignment vertical="center"/>
    </xf>
    <xf numFmtId="0" fontId="6" fillId="12" borderId="54" xfId="0" applyFont="1" applyFill="1" applyBorder="1" applyProtection="1">
      <alignment vertical="center"/>
    </xf>
    <xf numFmtId="0" fontId="2" fillId="0" borderId="3" xfId="0" applyFont="1" applyFill="1" applyBorder="1" applyAlignment="1" applyProtection="1">
      <alignment horizontal="right" vertical="center"/>
    </xf>
    <xf numFmtId="0" fontId="6" fillId="39" borderId="47" xfId="0" applyFont="1" applyFill="1" applyBorder="1" applyAlignment="1" applyProtection="1">
      <alignment horizontal="right" vertical="center"/>
    </xf>
    <xf numFmtId="0" fontId="2" fillId="11" borderId="0" xfId="0" applyFont="1" applyFill="1" applyBorder="1" applyAlignment="1" applyProtection="1">
      <alignment vertical="center"/>
    </xf>
    <xf numFmtId="0" fontId="6" fillId="12" borderId="47" xfId="0" applyFont="1" applyFill="1" applyBorder="1" applyAlignment="1" applyProtection="1">
      <alignment horizontal="right" vertical="center"/>
    </xf>
    <xf numFmtId="0" fontId="2" fillId="21" borderId="42" xfId="0" applyFont="1" applyFill="1" applyBorder="1" applyAlignment="1" applyProtection="1">
      <alignment horizontal="left" vertical="center"/>
    </xf>
    <xf numFmtId="0" fontId="2" fillId="21" borderId="43" xfId="0" applyFont="1" applyFill="1" applyBorder="1" applyAlignment="1" applyProtection="1">
      <alignment horizontal="left" vertical="center"/>
    </xf>
    <xf numFmtId="0" fontId="2" fillId="21" borderId="44" xfId="0" applyFont="1" applyFill="1" applyBorder="1" applyAlignment="1" applyProtection="1">
      <alignment horizontal="left" vertical="center"/>
    </xf>
    <xf numFmtId="0" fontId="6" fillId="9" borderId="94" xfId="0" applyFont="1" applyFill="1" applyBorder="1" applyAlignment="1" applyProtection="1">
      <alignment horizontal="center" vertical="center"/>
    </xf>
    <xf numFmtId="0" fontId="2" fillId="26" borderId="300" xfId="0" applyFont="1" applyFill="1" applyBorder="1" applyProtection="1">
      <alignment vertical="center"/>
    </xf>
    <xf numFmtId="0" fontId="6" fillId="42" borderId="3" xfId="0" applyFont="1" applyFill="1" applyBorder="1" applyAlignment="1" applyProtection="1">
      <alignment horizontal="right" vertical="center"/>
    </xf>
    <xf numFmtId="0" fontId="6" fillId="42" borderId="5" xfId="0" applyFont="1" applyFill="1" applyBorder="1" applyProtection="1">
      <alignment vertical="center"/>
    </xf>
    <xf numFmtId="0" fontId="6" fillId="42" borderId="5" xfId="0" applyFont="1" applyFill="1" applyBorder="1" applyAlignment="1" applyProtection="1">
      <alignment horizontal="center" vertical="center"/>
    </xf>
    <xf numFmtId="0" fontId="6" fillId="42" borderId="6" xfId="0" applyFont="1" applyFill="1" applyBorder="1" applyAlignment="1" applyProtection="1">
      <alignment horizontal="center" vertical="center"/>
    </xf>
    <xf numFmtId="0" fontId="12" fillId="42" borderId="121" xfId="0" applyFont="1" applyFill="1" applyBorder="1" applyAlignment="1" applyProtection="1">
      <alignment horizontal="center" vertical="center"/>
    </xf>
    <xf numFmtId="0" fontId="36" fillId="42" borderId="9" xfId="0" applyFont="1" applyFill="1" applyBorder="1" applyAlignment="1" applyProtection="1">
      <alignment horizontal="center" vertical="center"/>
    </xf>
    <xf numFmtId="0" fontId="46" fillId="42" borderId="118" xfId="0" applyFont="1" applyFill="1" applyBorder="1" applyAlignment="1" applyProtection="1">
      <alignment horizontal="center" vertical="center"/>
    </xf>
    <xf numFmtId="0" fontId="16" fillId="42" borderId="39" xfId="0" applyFont="1" applyFill="1" applyBorder="1" applyAlignment="1" applyProtection="1">
      <alignment horizontal="center" vertical="center"/>
    </xf>
    <xf numFmtId="0" fontId="6" fillId="6" borderId="133" xfId="0" applyFont="1" applyFill="1" applyBorder="1" applyAlignment="1" applyProtection="1">
      <alignment horizontal="right" vertical="center"/>
    </xf>
    <xf numFmtId="0" fontId="2" fillId="29" borderId="29" xfId="0" applyFont="1" applyFill="1" applyBorder="1" applyProtection="1">
      <alignment vertical="center"/>
    </xf>
    <xf numFmtId="0" fontId="16" fillId="0" borderId="301" xfId="0" applyFont="1" applyFill="1" applyBorder="1" applyAlignment="1" applyProtection="1">
      <alignment horizontal="center" vertical="center"/>
      <protection locked="0"/>
    </xf>
    <xf numFmtId="0" fontId="16" fillId="0" borderId="302" xfId="0" applyFont="1" applyFill="1" applyBorder="1" applyAlignment="1" applyProtection="1">
      <alignment horizontal="center" vertical="center"/>
      <protection locked="0"/>
    </xf>
    <xf numFmtId="0" fontId="16" fillId="0" borderId="303" xfId="0" applyFont="1" applyFill="1" applyBorder="1" applyAlignment="1" applyProtection="1">
      <alignment horizontal="center" vertical="center"/>
      <protection locked="0"/>
    </xf>
    <xf numFmtId="0" fontId="16" fillId="0" borderId="304" xfId="0" applyFont="1" applyFill="1" applyBorder="1" applyAlignment="1" applyProtection="1">
      <alignment horizontal="center" vertical="center"/>
      <protection locked="0"/>
    </xf>
    <xf numFmtId="0" fontId="16" fillId="0" borderId="305" xfId="0" applyFont="1" applyFill="1" applyBorder="1" applyAlignment="1" applyProtection="1">
      <alignment horizontal="center" vertical="center"/>
      <protection locked="0"/>
    </xf>
    <xf numFmtId="0" fontId="16" fillId="0" borderId="306" xfId="0" applyFont="1" applyFill="1" applyBorder="1" applyAlignment="1" applyProtection="1">
      <alignment horizontal="center" vertical="center"/>
      <protection locked="0"/>
    </xf>
    <xf numFmtId="0" fontId="16" fillId="0" borderId="307" xfId="0" applyFont="1" applyFill="1" applyBorder="1" applyAlignment="1" applyProtection="1">
      <alignment horizontal="center" vertical="center"/>
      <protection locked="0"/>
    </xf>
    <xf numFmtId="0" fontId="2" fillId="0" borderId="242" xfId="0" applyFont="1" applyFill="1" applyBorder="1" applyProtection="1">
      <alignment vertical="center"/>
    </xf>
    <xf numFmtId="0" fontId="2" fillId="0" borderId="195" xfId="0" applyFont="1" applyFill="1" applyBorder="1" applyAlignment="1" applyProtection="1">
      <alignment horizontal="center" vertical="center"/>
    </xf>
    <xf numFmtId="0" fontId="10" fillId="0" borderId="218" xfId="0" applyFont="1" applyFill="1" applyBorder="1" applyAlignment="1" applyProtection="1">
      <alignment vertical="center" shrinkToFit="1"/>
    </xf>
    <xf numFmtId="0" fontId="36" fillId="0" borderId="308" xfId="0" applyFont="1" applyFill="1" applyBorder="1" applyAlignment="1" applyProtection="1">
      <alignment horizontal="center" vertical="center"/>
    </xf>
    <xf numFmtId="0" fontId="2" fillId="0" borderId="308" xfId="0" applyFont="1" applyFill="1" applyBorder="1" applyAlignment="1" applyProtection="1">
      <alignment horizontal="center" vertical="center"/>
    </xf>
    <xf numFmtId="0" fontId="2" fillId="0" borderId="136" xfId="0" applyFont="1" applyFill="1" applyBorder="1" applyAlignment="1" applyProtection="1">
      <alignment horizontal="center" vertical="center"/>
    </xf>
    <xf numFmtId="0" fontId="16" fillId="0" borderId="309" xfId="0" applyFont="1" applyFill="1" applyBorder="1" applyAlignment="1" applyProtection="1">
      <alignment horizontal="center" vertical="center"/>
      <protection locked="0"/>
    </xf>
    <xf numFmtId="0" fontId="16" fillId="0" borderId="310" xfId="0" applyFont="1" applyFill="1" applyBorder="1" applyAlignment="1" applyProtection="1">
      <alignment horizontal="center" vertical="center"/>
      <protection locked="0"/>
    </xf>
    <xf numFmtId="0" fontId="22" fillId="29" borderId="3" xfId="0" applyFont="1" applyFill="1" applyBorder="1" applyAlignment="1" applyProtection="1">
      <alignment horizontal="center" vertical="center"/>
    </xf>
    <xf numFmtId="0" fontId="57" fillId="0" borderId="142" xfId="0" applyFont="1" applyFill="1" applyBorder="1" applyAlignment="1" applyProtection="1">
      <alignment horizontal="center" vertical="center"/>
    </xf>
    <xf numFmtId="0" fontId="12" fillId="0" borderId="129" xfId="0" applyFont="1" applyFill="1" applyBorder="1" applyAlignment="1" applyProtection="1">
      <alignment horizontal="center" vertical="center"/>
    </xf>
    <xf numFmtId="0" fontId="49" fillId="0" borderId="27" xfId="0" applyFont="1" applyFill="1" applyBorder="1" applyAlignment="1" applyProtection="1">
      <alignment horizontal="center" vertical="center"/>
    </xf>
    <xf numFmtId="0" fontId="6" fillId="0" borderId="141" xfId="0" applyFont="1" applyFill="1" applyBorder="1" applyAlignment="1" applyProtection="1">
      <alignment horizontal="center" vertical="center"/>
    </xf>
    <xf numFmtId="0" fontId="35" fillId="33" borderId="118" xfId="0" applyFont="1" applyFill="1" applyBorder="1" applyAlignment="1" applyProtection="1">
      <alignment horizontal="center" vertical="center"/>
    </xf>
    <xf numFmtId="0" fontId="35" fillId="33" borderId="32" xfId="0" applyFont="1" applyFill="1" applyBorder="1" applyAlignment="1" applyProtection="1">
      <alignment horizontal="center" vertical="center"/>
    </xf>
    <xf numFmtId="0" fontId="16" fillId="0" borderId="313" xfId="0" applyFont="1" applyFill="1" applyBorder="1" applyAlignment="1" applyProtection="1">
      <alignment horizontal="center" vertical="center"/>
      <protection locked="0"/>
    </xf>
    <xf numFmtId="0" fontId="16" fillId="0" borderId="312" xfId="0" applyFont="1" applyFill="1" applyBorder="1" applyAlignment="1" applyProtection="1">
      <alignment horizontal="center" vertical="center"/>
      <protection locked="0"/>
    </xf>
    <xf numFmtId="0" fontId="16" fillId="0" borderId="315" xfId="0" applyFont="1" applyFill="1" applyBorder="1" applyAlignment="1" applyProtection="1">
      <alignment horizontal="center" vertical="center"/>
      <protection locked="0"/>
    </xf>
    <xf numFmtId="0" fontId="16" fillId="0" borderId="316" xfId="0" applyFont="1" applyFill="1" applyBorder="1" applyAlignment="1" applyProtection="1">
      <alignment horizontal="center" vertical="center"/>
      <protection locked="0"/>
    </xf>
    <xf numFmtId="0" fontId="2" fillId="7" borderId="9" xfId="0" applyFont="1" applyFill="1" applyBorder="1" applyProtection="1">
      <alignment vertical="center"/>
    </xf>
    <xf numFmtId="0" fontId="6" fillId="0" borderId="0" xfId="0" applyFont="1" applyFill="1" applyBorder="1" applyAlignment="1" applyProtection="1">
      <alignment vertical="center" textRotation="90"/>
    </xf>
    <xf numFmtId="0" fontId="16" fillId="3" borderId="210" xfId="0" applyFont="1" applyFill="1" applyBorder="1" applyAlignment="1" applyProtection="1">
      <alignment horizontal="center" vertical="center"/>
      <protection locked="0"/>
    </xf>
    <xf numFmtId="0" fontId="16" fillId="0" borderId="314" xfId="0" applyFont="1" applyFill="1" applyBorder="1" applyAlignment="1" applyProtection="1">
      <alignment horizontal="center" vertical="center"/>
      <protection locked="0"/>
    </xf>
    <xf numFmtId="0" fontId="16" fillId="0" borderId="220" xfId="0" applyFont="1" applyFill="1" applyBorder="1" applyProtection="1">
      <alignment vertical="center"/>
      <protection locked="0"/>
    </xf>
    <xf numFmtId="0" fontId="16" fillId="3" borderId="227" xfId="0" applyFont="1" applyFill="1" applyBorder="1" applyAlignment="1" applyProtection="1">
      <alignment horizontal="center" vertical="center"/>
      <protection locked="0"/>
    </xf>
    <xf numFmtId="0" fontId="16" fillId="0" borderId="52" xfId="0" applyFont="1" applyFill="1" applyBorder="1" applyAlignment="1" applyProtection="1">
      <alignment horizontal="center" vertical="center"/>
      <protection locked="0"/>
    </xf>
    <xf numFmtId="0" fontId="2" fillId="0" borderId="3" xfId="0" applyFont="1" applyBorder="1" applyAlignment="1" applyProtection="1">
      <alignment horizontal="center" vertical="center"/>
    </xf>
    <xf numFmtId="0" fontId="26" fillId="0" borderId="0" xfId="0" applyFont="1" applyFill="1" applyBorder="1" applyProtection="1">
      <alignment vertical="center"/>
    </xf>
    <xf numFmtId="0" fontId="6" fillId="0" borderId="0" xfId="0" applyFont="1" applyBorder="1" applyProtection="1">
      <alignment vertical="center"/>
    </xf>
    <xf numFmtId="0" fontId="14" fillId="0" borderId="0" xfId="0" applyFont="1" applyFill="1" applyBorder="1" applyAlignment="1" applyProtection="1">
      <alignment vertical="center"/>
    </xf>
    <xf numFmtId="0" fontId="14" fillId="0" borderId="0" xfId="0" applyFont="1" applyFill="1" applyBorder="1" applyAlignment="1" applyProtection="1">
      <alignment vertical="center" shrinkToFit="1"/>
    </xf>
    <xf numFmtId="0" fontId="14" fillId="0" borderId="0" xfId="0" applyFont="1" applyFill="1" applyBorder="1" applyProtection="1">
      <alignment vertical="center"/>
    </xf>
    <xf numFmtId="0" fontId="26" fillId="0" borderId="0" xfId="0" applyFont="1" applyBorder="1" applyAlignment="1" applyProtection="1">
      <alignment vertical="center"/>
    </xf>
    <xf numFmtId="0" fontId="26" fillId="0" borderId="0" xfId="0" applyFont="1" applyBorder="1" applyProtection="1">
      <alignment vertical="center"/>
    </xf>
    <xf numFmtId="0" fontId="0" fillId="0" borderId="1" xfId="0" applyBorder="1" applyProtection="1">
      <alignment vertical="center"/>
    </xf>
    <xf numFmtId="0" fontId="2" fillId="0" borderId="1" xfId="0" applyFont="1" applyBorder="1" applyProtection="1">
      <alignment vertical="center"/>
    </xf>
    <xf numFmtId="0" fontId="6" fillId="0" borderId="0" xfId="0" applyFont="1" applyFill="1" applyBorder="1" applyAlignment="1" applyProtection="1">
      <alignment horizontal="center" vertical="center" shrinkToFit="1"/>
    </xf>
    <xf numFmtId="0" fontId="2" fillId="0" borderId="2" xfId="0" applyFont="1" applyBorder="1" applyProtection="1">
      <alignment vertical="center"/>
    </xf>
    <xf numFmtId="0" fontId="6" fillId="0" borderId="49" xfId="0" applyFont="1" applyFill="1" applyBorder="1" applyAlignment="1" applyProtection="1">
      <alignment horizontal="right" vertical="center"/>
    </xf>
    <xf numFmtId="0" fontId="2" fillId="0" borderId="49" xfId="0" applyFont="1" applyBorder="1" applyProtection="1">
      <alignment vertical="center"/>
    </xf>
    <xf numFmtId="0" fontId="2" fillId="0" borderId="49" xfId="0" applyFont="1" applyFill="1" applyBorder="1" applyAlignment="1" applyProtection="1">
      <alignment horizontal="right" vertical="center"/>
    </xf>
    <xf numFmtId="0" fontId="14" fillId="0" borderId="49" xfId="0" applyFont="1" applyFill="1" applyBorder="1" applyAlignment="1" applyProtection="1">
      <alignment vertical="center"/>
    </xf>
    <xf numFmtId="0" fontId="6" fillId="0" borderId="2" xfId="0" applyFont="1" applyFill="1" applyBorder="1" applyAlignment="1" applyProtection="1">
      <alignment horizontal="right" vertical="center"/>
    </xf>
    <xf numFmtId="0" fontId="14" fillId="0" borderId="2" xfId="0" applyFont="1" applyFill="1" applyBorder="1" applyProtection="1">
      <alignment vertical="center"/>
    </xf>
    <xf numFmtId="0" fontId="2" fillId="0" borderId="2" xfId="0" applyFont="1" applyFill="1" applyBorder="1" applyAlignment="1" applyProtection="1">
      <alignment horizontal="right" vertical="center"/>
    </xf>
    <xf numFmtId="0" fontId="6" fillId="11" borderId="4" xfId="0" applyFont="1" applyFill="1" applyBorder="1" applyAlignment="1" applyProtection="1">
      <alignment vertical="center" textRotation="255"/>
    </xf>
    <xf numFmtId="0" fontId="6" fillId="27" borderId="3" xfId="0" applyFont="1" applyFill="1" applyBorder="1" applyAlignment="1" applyProtection="1">
      <alignment vertical="center" textRotation="255"/>
    </xf>
    <xf numFmtId="0" fontId="2" fillId="45" borderId="5" xfId="0" applyFont="1" applyFill="1" applyBorder="1" applyProtection="1">
      <alignment vertical="center"/>
    </xf>
    <xf numFmtId="0" fontId="6" fillId="45" borderId="5" xfId="0" applyFont="1" applyFill="1" applyBorder="1" applyAlignment="1" applyProtection="1">
      <alignment horizontal="center" vertical="center" shrinkToFit="1"/>
    </xf>
    <xf numFmtId="0" fontId="2" fillId="42" borderId="3" xfId="0" applyFont="1" applyFill="1" applyBorder="1" applyProtection="1">
      <alignment vertical="center"/>
    </xf>
    <xf numFmtId="0" fontId="14" fillId="42" borderId="3" xfId="0" applyFont="1" applyFill="1" applyBorder="1" applyAlignment="1" applyProtection="1">
      <alignment vertical="center"/>
    </xf>
    <xf numFmtId="0" fontId="2" fillId="42" borderId="3" xfId="0" applyFont="1" applyFill="1" applyBorder="1" applyAlignment="1" applyProtection="1">
      <alignment horizontal="right" vertical="center"/>
    </xf>
    <xf numFmtId="0" fontId="14" fillId="0" borderId="3" xfId="0" applyFont="1" applyFill="1" applyBorder="1" applyAlignment="1" applyProtection="1">
      <alignment vertical="center" shrinkToFit="1"/>
    </xf>
    <xf numFmtId="0" fontId="6" fillId="33" borderId="5" xfId="0" applyFont="1" applyFill="1" applyBorder="1" applyAlignment="1" applyProtection="1">
      <alignment vertical="center" textRotation="255"/>
    </xf>
    <xf numFmtId="0" fontId="6" fillId="33" borderId="5" xfId="0" applyFont="1" applyFill="1" applyBorder="1" applyAlignment="1" applyProtection="1">
      <alignment vertical="center" shrinkToFit="1"/>
    </xf>
    <xf numFmtId="0" fontId="6" fillId="33" borderId="5" xfId="0" applyFont="1" applyFill="1" applyBorder="1" applyAlignment="1" applyProtection="1">
      <alignment horizontal="center" vertical="center" shrinkToFit="1"/>
    </xf>
    <xf numFmtId="0" fontId="6" fillId="26" borderId="3" xfId="0" applyFont="1" applyFill="1" applyBorder="1" applyAlignment="1" applyProtection="1">
      <alignment vertical="center" textRotation="255"/>
    </xf>
    <xf numFmtId="0" fontId="2" fillId="26" borderId="3" xfId="0" applyFont="1" applyFill="1" applyBorder="1" applyProtection="1">
      <alignment vertical="center"/>
    </xf>
    <xf numFmtId="0" fontId="6" fillId="30" borderId="2" xfId="0" applyFont="1" applyFill="1" applyBorder="1" applyAlignment="1" applyProtection="1">
      <alignment horizontal="right" vertical="center"/>
    </xf>
    <xf numFmtId="0" fontId="2" fillId="30" borderId="2" xfId="0" applyFont="1" applyFill="1" applyBorder="1" applyProtection="1">
      <alignment vertical="center"/>
    </xf>
    <xf numFmtId="0" fontId="14" fillId="30" borderId="2" xfId="0" applyFont="1" applyFill="1" applyBorder="1" applyAlignment="1" applyProtection="1">
      <alignment vertical="center"/>
    </xf>
    <xf numFmtId="0" fontId="2" fillId="30" borderId="2" xfId="0" applyFont="1" applyFill="1" applyBorder="1" applyAlignment="1" applyProtection="1">
      <alignment horizontal="right" vertical="center"/>
    </xf>
    <xf numFmtId="0" fontId="6" fillId="43" borderId="5" xfId="0" applyFont="1" applyFill="1" applyBorder="1" applyAlignment="1" applyProtection="1">
      <alignment vertical="center" textRotation="255"/>
    </xf>
    <xf numFmtId="0" fontId="2" fillId="43" borderId="5" xfId="0" applyFont="1" applyFill="1" applyBorder="1" applyProtection="1">
      <alignment vertical="center"/>
    </xf>
    <xf numFmtId="0" fontId="6" fillId="34" borderId="5" xfId="0" applyFont="1" applyFill="1" applyBorder="1" applyAlignment="1" applyProtection="1">
      <alignment horizontal="center" vertical="center"/>
    </xf>
    <xf numFmtId="0" fontId="2" fillId="34" borderId="5" xfId="0" applyFont="1" applyFill="1" applyBorder="1" applyProtection="1">
      <alignment vertical="center"/>
    </xf>
    <xf numFmtId="0" fontId="14" fillId="0" borderId="3" xfId="0" applyFont="1" applyFill="1" applyBorder="1" applyProtection="1">
      <alignment vertical="center"/>
    </xf>
    <xf numFmtId="0" fontId="6" fillId="44" borderId="5" xfId="0" applyFont="1" applyFill="1" applyBorder="1" applyAlignment="1" applyProtection="1">
      <alignment horizontal="center" vertical="center"/>
    </xf>
    <xf numFmtId="0" fontId="2" fillId="44" borderId="5" xfId="0" applyFont="1" applyFill="1" applyBorder="1" applyProtection="1">
      <alignment vertical="center"/>
    </xf>
    <xf numFmtId="0" fontId="6" fillId="16" borderId="5" xfId="0" applyFont="1" applyFill="1" applyBorder="1" applyAlignment="1" applyProtection="1">
      <alignment horizontal="center" vertical="center"/>
    </xf>
    <xf numFmtId="0" fontId="2" fillId="16" borderId="5" xfId="0" applyFont="1" applyFill="1" applyBorder="1" applyProtection="1">
      <alignment vertical="center"/>
    </xf>
    <xf numFmtId="0" fontId="14" fillId="16" borderId="5" xfId="0" applyFont="1" applyFill="1" applyBorder="1" applyAlignment="1" applyProtection="1">
      <alignment vertical="center" shrinkToFit="1"/>
    </xf>
    <xf numFmtId="0" fontId="6" fillId="18" borderId="13" xfId="0" applyFont="1" applyFill="1" applyBorder="1" applyAlignment="1" applyProtection="1">
      <alignment vertical="center" textRotation="255"/>
    </xf>
    <xf numFmtId="0" fontId="2" fillId="18" borderId="13" xfId="0" applyFont="1" applyFill="1" applyBorder="1" applyProtection="1">
      <alignment vertical="center"/>
    </xf>
    <xf numFmtId="0" fontId="14" fillId="18" borderId="13" xfId="0" applyFont="1" applyFill="1" applyBorder="1" applyAlignment="1" applyProtection="1">
      <alignment vertical="center"/>
    </xf>
    <xf numFmtId="0" fontId="2" fillId="18" borderId="13" xfId="0" applyFont="1" applyFill="1" applyBorder="1" applyAlignment="1" applyProtection="1">
      <alignment horizontal="left" vertical="center"/>
    </xf>
    <xf numFmtId="0" fontId="6" fillId="27" borderId="3" xfId="0" applyFont="1" applyFill="1" applyBorder="1" applyProtection="1">
      <alignment vertical="center"/>
    </xf>
    <xf numFmtId="0" fontId="6" fillId="43" borderId="5" xfId="0" applyFont="1" applyFill="1" applyBorder="1" applyAlignment="1" applyProtection="1">
      <alignment vertical="center" shrinkToFit="1"/>
    </xf>
    <xf numFmtId="0" fontId="6" fillId="34" borderId="5" xfId="0" applyFont="1" applyFill="1" applyBorder="1" applyAlignment="1" applyProtection="1">
      <alignment vertical="center" shrinkToFit="1"/>
    </xf>
    <xf numFmtId="0" fontId="6" fillId="44" borderId="5" xfId="0" applyFont="1" applyFill="1" applyBorder="1" applyAlignment="1" applyProtection="1">
      <alignment vertical="center" shrinkToFit="1"/>
    </xf>
    <xf numFmtId="0" fontId="6" fillId="16" borderId="5" xfId="0" applyFont="1" applyFill="1" applyBorder="1" applyAlignment="1" applyProtection="1">
      <alignment vertical="center" shrinkToFit="1"/>
    </xf>
    <xf numFmtId="0" fontId="6" fillId="18" borderId="13" xfId="0" applyFont="1" applyFill="1" applyBorder="1" applyAlignment="1" applyProtection="1">
      <alignment vertical="center" shrinkToFit="1"/>
    </xf>
    <xf numFmtId="0" fontId="6" fillId="26" borderId="3" xfId="0" applyFont="1" applyFill="1" applyBorder="1" applyAlignment="1" applyProtection="1">
      <alignment vertical="center" shrinkToFit="1"/>
    </xf>
    <xf numFmtId="0" fontId="6" fillId="30" borderId="2" xfId="0" applyFont="1" applyFill="1" applyBorder="1" applyAlignment="1" applyProtection="1">
      <alignment vertical="center" shrinkToFit="1"/>
    </xf>
    <xf numFmtId="0" fontId="6" fillId="42" borderId="3" xfId="0" applyFont="1" applyFill="1" applyBorder="1" applyAlignment="1" applyProtection="1">
      <alignment vertical="center" shrinkToFit="1"/>
    </xf>
    <xf numFmtId="0" fontId="2" fillId="0" borderId="3" xfId="0" applyFont="1" applyFill="1" applyBorder="1" applyAlignment="1" applyProtection="1">
      <alignment vertical="top"/>
      <protection locked="0"/>
    </xf>
    <xf numFmtId="0" fontId="2" fillId="40" borderId="132" xfId="0" applyFont="1" applyFill="1" applyBorder="1" applyAlignment="1" applyProtection="1">
      <alignment horizontal="right" vertical="center"/>
    </xf>
    <xf numFmtId="0" fontId="2" fillId="39" borderId="149" xfId="0" applyFont="1" applyFill="1" applyBorder="1" applyAlignment="1" applyProtection="1">
      <alignment horizontal="right" vertical="center"/>
    </xf>
    <xf numFmtId="0" fontId="2" fillId="40" borderId="27" xfId="0" applyFont="1" applyFill="1" applyBorder="1" applyAlignment="1" applyProtection="1">
      <alignment horizontal="right" vertical="center"/>
    </xf>
    <xf numFmtId="0" fontId="6" fillId="14" borderId="318" xfId="0" applyFont="1" applyFill="1" applyBorder="1" applyAlignment="1" applyProtection="1">
      <alignment horizontal="right" vertical="center"/>
    </xf>
    <xf numFmtId="0" fontId="6" fillId="22" borderId="319" xfId="0" applyFont="1" applyFill="1" applyBorder="1" applyProtection="1">
      <alignment vertical="center"/>
    </xf>
    <xf numFmtId="0" fontId="14" fillId="22" borderId="54" xfId="0" applyFont="1" applyFill="1" applyBorder="1" applyAlignment="1" applyProtection="1">
      <alignment horizontal="right" vertical="center"/>
    </xf>
    <xf numFmtId="0" fontId="36" fillId="5" borderId="323" xfId="0" applyFont="1" applyFill="1" applyBorder="1" applyAlignment="1" applyProtection="1">
      <alignment horizontal="center" vertical="center"/>
    </xf>
    <xf numFmtId="0" fontId="6" fillId="5" borderId="325" xfId="0" applyFont="1" applyFill="1" applyBorder="1" applyAlignment="1" applyProtection="1">
      <alignment horizontal="center" vertical="center"/>
    </xf>
    <xf numFmtId="0" fontId="16" fillId="2" borderId="61" xfId="0" applyFont="1" applyFill="1" applyBorder="1" applyAlignment="1" applyProtection="1">
      <alignment horizontal="center" vertical="center"/>
      <protection locked="0"/>
    </xf>
    <xf numFmtId="0" fontId="16" fillId="2" borderId="69" xfId="0" applyFont="1" applyFill="1" applyBorder="1" applyAlignment="1" applyProtection="1">
      <alignment horizontal="center" vertical="center"/>
      <protection locked="0"/>
    </xf>
    <xf numFmtId="0" fontId="16" fillId="2" borderId="68" xfId="0" applyFont="1" applyFill="1" applyBorder="1" applyAlignment="1" applyProtection="1">
      <alignment horizontal="center" vertical="center"/>
      <protection locked="0"/>
    </xf>
    <xf numFmtId="0" fontId="16" fillId="2" borderId="240" xfId="0" applyFont="1" applyFill="1" applyBorder="1" applyAlignment="1" applyProtection="1">
      <alignment horizontal="center" vertical="center"/>
      <protection locked="0"/>
    </xf>
    <xf numFmtId="0" fontId="16" fillId="2" borderId="168" xfId="0" applyFont="1" applyFill="1" applyBorder="1" applyAlignment="1" applyProtection="1">
      <alignment horizontal="center" vertical="center"/>
      <protection locked="0"/>
    </xf>
    <xf numFmtId="0" fontId="16" fillId="2" borderId="180" xfId="0" applyFont="1" applyFill="1" applyBorder="1" applyAlignment="1" applyProtection="1">
      <alignment horizontal="center" vertical="center"/>
      <protection locked="0"/>
    </xf>
    <xf numFmtId="0" fontId="16" fillId="2" borderId="18" xfId="0" applyFont="1" applyFill="1" applyBorder="1" applyAlignment="1" applyProtection="1">
      <alignment horizontal="center" vertical="center"/>
      <protection locked="0"/>
    </xf>
    <xf numFmtId="0" fontId="16" fillId="2" borderId="62" xfId="0" applyFont="1" applyFill="1" applyBorder="1" applyAlignment="1" applyProtection="1">
      <alignment horizontal="center" vertical="center"/>
      <protection locked="0"/>
    </xf>
    <xf numFmtId="0" fontId="16" fillId="2" borderId="196" xfId="0" applyFont="1" applyFill="1" applyBorder="1" applyAlignment="1" applyProtection="1">
      <alignment horizontal="center" vertical="center"/>
      <protection locked="0"/>
    </xf>
    <xf numFmtId="0" fontId="16" fillId="2" borderId="79" xfId="0" applyFont="1" applyFill="1" applyBorder="1" applyAlignment="1" applyProtection="1">
      <alignment horizontal="center" vertical="center"/>
      <protection locked="0"/>
    </xf>
    <xf numFmtId="0" fontId="16" fillId="2" borderId="179" xfId="0" applyFont="1" applyFill="1" applyBorder="1" applyAlignment="1" applyProtection="1">
      <alignment horizontal="center" vertical="center"/>
      <protection locked="0"/>
    </xf>
    <xf numFmtId="0" fontId="16" fillId="2" borderId="159" xfId="0" applyFont="1" applyFill="1" applyBorder="1" applyAlignment="1" applyProtection="1">
      <alignment horizontal="center" vertical="center"/>
      <protection locked="0"/>
    </xf>
    <xf numFmtId="0" fontId="16" fillId="2" borderId="156" xfId="0" applyFont="1" applyFill="1" applyBorder="1" applyAlignment="1" applyProtection="1">
      <alignment horizontal="center" vertical="center"/>
      <protection locked="0"/>
    </xf>
    <xf numFmtId="0" fontId="16" fillId="2" borderId="91" xfId="0" applyFont="1" applyFill="1" applyBorder="1" applyAlignment="1" applyProtection="1">
      <alignment horizontal="center" vertical="center"/>
      <protection locked="0"/>
    </xf>
    <xf numFmtId="0" fontId="16" fillId="2" borderId="198" xfId="0" applyFont="1" applyFill="1" applyBorder="1" applyAlignment="1" applyProtection="1">
      <alignment horizontal="center" vertical="center"/>
      <protection locked="0"/>
    </xf>
    <xf numFmtId="0" fontId="16" fillId="2" borderId="216" xfId="0" applyFont="1" applyFill="1" applyBorder="1" applyAlignment="1" applyProtection="1">
      <alignment horizontal="center" vertical="center"/>
      <protection locked="0"/>
    </xf>
    <xf numFmtId="0" fontId="16" fillId="2" borderId="183" xfId="0" applyFont="1" applyFill="1" applyBorder="1" applyAlignment="1" applyProtection="1">
      <alignment horizontal="center" vertical="center"/>
      <protection locked="0"/>
    </xf>
    <xf numFmtId="0" fontId="16" fillId="2" borderId="75" xfId="0" applyFont="1" applyFill="1" applyBorder="1" applyAlignment="1" applyProtection="1">
      <alignment horizontal="center" vertical="center"/>
      <protection locked="0"/>
    </xf>
    <xf numFmtId="0" fontId="16" fillId="2" borderId="160" xfId="0" applyFont="1" applyFill="1" applyBorder="1" applyAlignment="1" applyProtection="1">
      <alignment horizontal="center" vertical="center"/>
      <protection locked="0"/>
    </xf>
    <xf numFmtId="0" fontId="16" fillId="2" borderId="52" xfId="0" applyFont="1" applyFill="1" applyBorder="1" applyAlignment="1" applyProtection="1">
      <alignment horizontal="center" vertical="center"/>
      <protection locked="0"/>
    </xf>
    <xf numFmtId="0" fontId="16" fillId="2" borderId="84" xfId="0" applyFont="1" applyFill="1" applyBorder="1" applyAlignment="1" applyProtection="1">
      <alignment horizontal="center" vertical="center"/>
      <protection locked="0"/>
    </xf>
    <xf numFmtId="0" fontId="16" fillId="2" borderId="209" xfId="0" applyFont="1" applyFill="1" applyBorder="1" applyAlignment="1" applyProtection="1">
      <alignment horizontal="center" vertical="center"/>
      <protection locked="0"/>
    </xf>
    <xf numFmtId="0" fontId="16" fillId="2" borderId="224" xfId="0" applyFont="1" applyFill="1" applyBorder="1" applyAlignment="1" applyProtection="1">
      <alignment horizontal="center" vertical="center"/>
      <protection locked="0"/>
    </xf>
    <xf numFmtId="0" fontId="16" fillId="2" borderId="19" xfId="0" applyFont="1" applyFill="1" applyBorder="1" applyAlignment="1" applyProtection="1">
      <alignment horizontal="center" vertical="center"/>
      <protection locked="0"/>
    </xf>
    <xf numFmtId="0" fontId="2" fillId="48" borderId="7" xfId="0" applyFont="1" applyFill="1" applyBorder="1" applyProtection="1">
      <alignment vertical="center"/>
    </xf>
    <xf numFmtId="0" fontId="36" fillId="48" borderId="3" xfId="0" applyFont="1" applyFill="1" applyBorder="1" applyAlignment="1" applyProtection="1">
      <alignment horizontal="center" vertical="center"/>
    </xf>
    <xf numFmtId="0" fontId="16" fillId="2" borderId="65" xfId="0" applyFont="1" applyFill="1" applyBorder="1" applyAlignment="1" applyProtection="1">
      <alignment horizontal="center" vertical="center"/>
      <protection locked="0"/>
    </xf>
    <xf numFmtId="0" fontId="16" fillId="2" borderId="72" xfId="0" applyFont="1" applyFill="1" applyBorder="1" applyAlignment="1" applyProtection="1">
      <alignment horizontal="center" vertical="center"/>
      <protection locked="0"/>
    </xf>
    <xf numFmtId="0" fontId="16" fillId="2" borderId="174" xfId="0" applyFont="1" applyFill="1" applyBorder="1" applyAlignment="1" applyProtection="1">
      <alignment horizontal="center" vertical="center"/>
      <protection locked="0"/>
    </xf>
    <xf numFmtId="0" fontId="16" fillId="2" borderId="67" xfId="0" applyFont="1" applyFill="1" applyBorder="1" applyAlignment="1" applyProtection="1">
      <alignment horizontal="center" vertical="center"/>
      <protection locked="0"/>
    </xf>
    <xf numFmtId="0" fontId="16" fillId="2" borderId="258" xfId="0" applyFont="1" applyFill="1" applyBorder="1" applyAlignment="1" applyProtection="1">
      <alignment horizontal="center" vertical="center"/>
      <protection locked="0"/>
    </xf>
    <xf numFmtId="0" fontId="16" fillId="2" borderId="311" xfId="0" applyFont="1" applyFill="1" applyBorder="1" applyAlignment="1" applyProtection="1">
      <alignment horizontal="center" vertical="center"/>
      <protection locked="0"/>
    </xf>
    <xf numFmtId="0" fontId="16" fillId="2" borderId="259" xfId="0" applyFont="1" applyFill="1" applyBorder="1" applyAlignment="1" applyProtection="1">
      <alignment horizontal="center" vertical="center"/>
      <protection locked="0"/>
    </xf>
    <xf numFmtId="0" fontId="16" fillId="2" borderId="260" xfId="0" applyFont="1" applyFill="1" applyBorder="1" applyAlignment="1" applyProtection="1">
      <alignment horizontal="center" vertical="center"/>
      <protection locked="0"/>
    </xf>
    <xf numFmtId="0" fontId="16" fillId="2" borderId="312" xfId="0" applyFont="1" applyFill="1" applyBorder="1" applyAlignment="1" applyProtection="1">
      <alignment horizontal="center" vertical="center"/>
      <protection locked="0"/>
    </xf>
    <xf numFmtId="0" fontId="16" fillId="2" borderId="314" xfId="0" applyFont="1" applyFill="1" applyBorder="1" applyAlignment="1" applyProtection="1">
      <alignment horizontal="center" vertical="center"/>
      <protection locked="0"/>
    </xf>
    <xf numFmtId="0" fontId="16" fillId="2" borderId="301" xfId="0" applyFont="1" applyFill="1" applyBorder="1" applyAlignment="1" applyProtection="1">
      <alignment horizontal="center" vertical="center"/>
      <protection locked="0"/>
    </xf>
    <xf numFmtId="0" fontId="16" fillId="2" borderId="265" xfId="0" applyFont="1" applyFill="1" applyBorder="1" applyAlignment="1" applyProtection="1">
      <alignment horizontal="center" vertical="center"/>
      <protection locked="0"/>
    </xf>
    <xf numFmtId="0" fontId="16" fillId="2" borderId="267" xfId="0" applyFont="1" applyFill="1" applyBorder="1" applyAlignment="1" applyProtection="1">
      <alignment horizontal="center" vertical="center"/>
      <protection locked="0"/>
    </xf>
    <xf numFmtId="0" fontId="16" fillId="2" borderId="271" xfId="0" applyFont="1" applyFill="1" applyBorder="1" applyAlignment="1" applyProtection="1">
      <alignment horizontal="center" vertical="center"/>
      <protection locked="0"/>
    </xf>
    <xf numFmtId="0" fontId="16" fillId="2" borderId="272" xfId="0" applyFont="1" applyFill="1" applyBorder="1" applyAlignment="1" applyProtection="1">
      <alignment horizontal="center" vertical="center"/>
      <protection locked="0"/>
    </xf>
    <xf numFmtId="0" fontId="16" fillId="2" borderId="290" xfId="0" applyFont="1" applyFill="1" applyBorder="1" applyAlignment="1" applyProtection="1">
      <alignment horizontal="center" vertical="center"/>
      <protection locked="0"/>
    </xf>
    <xf numFmtId="0" fontId="16" fillId="2" borderId="282" xfId="0" applyFont="1" applyFill="1" applyBorder="1" applyAlignment="1" applyProtection="1">
      <alignment horizontal="center" vertical="center"/>
      <protection locked="0"/>
    </xf>
    <xf numFmtId="0" fontId="16" fillId="2" borderId="278" xfId="0" applyFont="1" applyFill="1" applyBorder="1" applyAlignment="1" applyProtection="1">
      <alignment horizontal="center" vertical="center"/>
      <protection locked="0"/>
    </xf>
    <xf numFmtId="0" fontId="16" fillId="2" borderId="310" xfId="0" applyFont="1" applyFill="1" applyBorder="1" applyAlignment="1" applyProtection="1">
      <alignment horizontal="center" vertical="center"/>
      <protection locked="0"/>
    </xf>
    <xf numFmtId="0" fontId="16" fillId="2" borderId="220" xfId="0" applyFont="1" applyFill="1" applyBorder="1" applyProtection="1">
      <alignment vertical="center"/>
      <protection locked="0"/>
    </xf>
    <xf numFmtId="0" fontId="16" fillId="2" borderId="264" xfId="0" applyFont="1" applyFill="1" applyBorder="1" applyAlignment="1" applyProtection="1">
      <alignment horizontal="center" vertical="center"/>
      <protection locked="0"/>
    </xf>
    <xf numFmtId="0" fontId="16" fillId="2" borderId="263" xfId="0" applyFont="1" applyFill="1" applyBorder="1" applyAlignment="1" applyProtection="1">
      <alignment horizontal="center" vertical="center"/>
      <protection locked="0"/>
    </xf>
    <xf numFmtId="0" fontId="16" fillId="2" borderId="253" xfId="0" applyFont="1" applyFill="1" applyBorder="1" applyAlignment="1" applyProtection="1">
      <alignment horizontal="center" vertical="center"/>
      <protection locked="0"/>
    </xf>
    <xf numFmtId="0" fontId="16" fillId="2" borderId="254" xfId="0" applyFont="1" applyFill="1" applyBorder="1" applyAlignment="1" applyProtection="1">
      <alignment horizontal="center" vertical="center"/>
      <protection locked="0"/>
    </xf>
    <xf numFmtId="0" fontId="16" fillId="2" borderId="255" xfId="0" applyFont="1" applyFill="1" applyBorder="1" applyAlignment="1" applyProtection="1">
      <alignment horizontal="center" vertical="center"/>
      <protection locked="0"/>
    </xf>
    <xf numFmtId="0" fontId="16" fillId="2" borderId="243" xfId="0" applyFont="1" applyFill="1" applyBorder="1" applyAlignment="1" applyProtection="1">
      <alignment horizontal="center" vertical="center"/>
      <protection locked="0"/>
    </xf>
    <xf numFmtId="0" fontId="16" fillId="2" borderId="50" xfId="0" applyFont="1" applyFill="1" applyBorder="1" applyAlignment="1" applyProtection="1">
      <alignment horizontal="center" vertical="center"/>
      <protection locked="0"/>
    </xf>
    <xf numFmtId="0" fontId="16" fillId="2" borderId="161" xfId="0" applyFont="1" applyFill="1" applyBorder="1" applyAlignment="1" applyProtection="1">
      <alignment horizontal="center" vertical="center"/>
      <protection locked="0"/>
    </xf>
    <xf numFmtId="0" fontId="16" fillId="2" borderId="257" xfId="0" applyFont="1" applyFill="1" applyBorder="1" applyAlignment="1" applyProtection="1">
      <alignment horizontal="center" vertical="center"/>
      <protection locked="0"/>
    </xf>
    <xf numFmtId="0" fontId="10" fillId="48" borderId="7" xfId="0" applyFont="1" applyFill="1" applyBorder="1" applyAlignment="1" applyProtection="1">
      <alignment vertical="center" shrinkToFit="1"/>
    </xf>
    <xf numFmtId="0" fontId="2" fillId="0" borderId="163" xfId="0" applyFont="1" applyFill="1" applyBorder="1" applyProtection="1">
      <alignment vertical="center"/>
    </xf>
    <xf numFmtId="0" fontId="2" fillId="0" borderId="8" xfId="0" applyFont="1" applyFill="1" applyBorder="1" applyAlignment="1" applyProtection="1">
      <alignment horizontal="center" vertical="center"/>
    </xf>
    <xf numFmtId="0" fontId="4" fillId="0" borderId="130" xfId="0" applyFont="1" applyFill="1" applyBorder="1" applyAlignment="1" applyProtection="1">
      <alignment vertical="center" textRotation="255"/>
    </xf>
    <xf numFmtId="0" fontId="4" fillId="46" borderId="175" xfId="0" applyFont="1" applyFill="1" applyBorder="1" applyProtection="1">
      <alignment vertical="center"/>
    </xf>
    <xf numFmtId="0" fontId="4" fillId="46" borderId="188" xfId="0" applyFont="1" applyFill="1" applyBorder="1" applyProtection="1">
      <alignment vertical="center"/>
    </xf>
    <xf numFmtId="0" fontId="4" fillId="46" borderId="188" xfId="0" applyFont="1" applyFill="1" applyBorder="1" applyAlignment="1" applyProtection="1">
      <alignment vertical="center" wrapText="1"/>
    </xf>
    <xf numFmtId="0" fontId="4" fillId="46" borderId="110" xfId="0" applyFont="1" applyFill="1" applyBorder="1" applyProtection="1">
      <alignment vertical="center"/>
    </xf>
    <xf numFmtId="0" fontId="4" fillId="46" borderId="109" xfId="0" applyFont="1" applyFill="1" applyBorder="1" applyProtection="1">
      <alignment vertical="center"/>
    </xf>
    <xf numFmtId="0" fontId="65" fillId="49" borderId="26" xfId="0" applyFont="1" applyFill="1" applyBorder="1" applyAlignment="1" applyProtection="1">
      <alignment horizontal="left" vertical="center"/>
    </xf>
    <xf numFmtId="0" fontId="65" fillId="49" borderId="109" xfId="0" applyFont="1" applyFill="1" applyBorder="1" applyAlignment="1" applyProtection="1">
      <alignment horizontal="left" vertical="center"/>
    </xf>
    <xf numFmtId="0" fontId="65" fillId="49" borderId="175" xfId="0" applyFont="1" applyFill="1" applyBorder="1" applyAlignment="1" applyProtection="1">
      <alignment horizontal="left" vertical="center"/>
    </xf>
    <xf numFmtId="0" fontId="4" fillId="49" borderId="109" xfId="0" applyFont="1" applyFill="1" applyBorder="1" applyProtection="1">
      <alignment vertical="center"/>
    </xf>
    <xf numFmtId="0" fontId="2" fillId="0" borderId="9" xfId="0" applyFont="1" applyBorder="1" applyProtection="1">
      <alignment vertical="center"/>
    </xf>
    <xf numFmtId="0" fontId="6" fillId="41" borderId="10" xfId="0" applyFont="1" applyFill="1" applyBorder="1" applyAlignment="1" applyProtection="1">
      <alignment horizontal="right" vertical="center"/>
    </xf>
    <xf numFmtId="0" fontId="6" fillId="41" borderId="32" xfId="0" applyFont="1" applyFill="1" applyBorder="1" applyAlignment="1" applyProtection="1">
      <alignment horizontal="right" vertical="center"/>
    </xf>
    <xf numFmtId="0" fontId="2" fillId="41" borderId="5" xfId="0" applyFont="1" applyFill="1" applyBorder="1" applyAlignment="1" applyProtection="1">
      <alignment vertical="center"/>
    </xf>
    <xf numFmtId="0" fontId="2" fillId="0" borderId="26" xfId="0" applyFont="1" applyFill="1" applyBorder="1" applyAlignment="1" applyProtection="1">
      <alignment vertical="center"/>
    </xf>
    <xf numFmtId="0" fontId="2" fillId="39" borderId="2" xfId="0" applyFont="1" applyFill="1" applyBorder="1" applyAlignment="1" applyProtection="1">
      <alignment horizontal="right" vertical="center"/>
    </xf>
    <xf numFmtId="0" fontId="2" fillId="41" borderId="147" xfId="0" applyFont="1" applyFill="1" applyBorder="1" applyAlignment="1" applyProtection="1">
      <alignment horizontal="right" vertical="center"/>
    </xf>
    <xf numFmtId="0" fontId="6" fillId="12" borderId="319" xfId="0" applyFont="1" applyFill="1" applyBorder="1" applyProtection="1">
      <alignment vertical="center"/>
    </xf>
    <xf numFmtId="0" fontId="6" fillId="41" borderId="319" xfId="0" applyFont="1" applyFill="1" applyBorder="1" applyAlignment="1" applyProtection="1">
      <alignment horizontal="right" vertical="center"/>
    </xf>
    <xf numFmtId="0" fontId="6" fillId="41" borderId="54" xfId="0" applyFont="1" applyFill="1" applyBorder="1" applyAlignment="1" applyProtection="1">
      <alignment horizontal="right" vertical="center"/>
    </xf>
    <xf numFmtId="0" fontId="2" fillId="39" borderId="299" xfId="0" applyFont="1" applyFill="1" applyBorder="1" applyAlignment="1" applyProtection="1">
      <alignment horizontal="right" vertical="center"/>
    </xf>
    <xf numFmtId="0" fontId="6" fillId="39" borderId="330" xfId="0" applyFont="1" applyFill="1" applyBorder="1" applyAlignment="1" applyProtection="1">
      <alignment horizontal="right" vertical="center"/>
    </xf>
    <xf numFmtId="0" fontId="2" fillId="41" borderId="45" xfId="0" applyFont="1" applyFill="1" applyBorder="1" applyAlignment="1" applyProtection="1">
      <alignment horizontal="right" vertical="center"/>
    </xf>
    <xf numFmtId="0" fontId="6" fillId="41" borderId="319" xfId="0" applyFont="1" applyFill="1" applyBorder="1" applyProtection="1">
      <alignment vertical="center"/>
    </xf>
    <xf numFmtId="0" fontId="65" fillId="49" borderId="188" xfId="0" applyFont="1" applyFill="1" applyBorder="1" applyAlignment="1" applyProtection="1">
      <alignment horizontal="left" vertical="center"/>
    </xf>
    <xf numFmtId="0" fontId="65" fillId="46" borderId="27" xfId="0" applyFont="1" applyFill="1" applyBorder="1" applyAlignment="1" applyProtection="1">
      <alignment horizontal="left" vertical="center"/>
    </xf>
    <xf numFmtId="0" fontId="4" fillId="12" borderId="137" xfId="0" applyFont="1" applyFill="1" applyBorder="1" applyAlignment="1" applyProtection="1">
      <alignment horizontal="center" vertical="center"/>
    </xf>
    <xf numFmtId="0" fontId="4" fillId="12" borderId="138" xfId="0" applyFont="1" applyFill="1" applyBorder="1" applyAlignment="1" applyProtection="1">
      <alignment horizontal="center" vertical="center"/>
    </xf>
    <xf numFmtId="0" fontId="4" fillId="12" borderId="139" xfId="0" applyFont="1" applyFill="1" applyBorder="1" applyAlignment="1" applyProtection="1">
      <alignment horizontal="center" vertical="center"/>
    </xf>
    <xf numFmtId="0" fontId="4" fillId="12" borderId="140" xfId="0" applyFont="1" applyFill="1" applyBorder="1" applyAlignment="1" applyProtection="1">
      <alignment horizontal="center" vertical="center"/>
    </xf>
    <xf numFmtId="0" fontId="4" fillId="12" borderId="326" xfId="0" applyFont="1" applyFill="1" applyBorder="1" applyAlignment="1" applyProtection="1">
      <alignment horizontal="center" vertical="center"/>
    </xf>
    <xf numFmtId="0" fontId="4" fillId="12" borderId="327" xfId="0" applyFont="1" applyFill="1" applyBorder="1" applyAlignment="1" applyProtection="1">
      <alignment horizontal="center" vertical="center"/>
    </xf>
    <xf numFmtId="0" fontId="4" fillId="12" borderId="328" xfId="0" applyFont="1" applyFill="1" applyBorder="1" applyAlignment="1" applyProtection="1">
      <alignment horizontal="center" vertical="center"/>
    </xf>
    <xf numFmtId="0" fontId="4" fillId="12" borderId="329" xfId="0" applyFont="1" applyFill="1" applyBorder="1" applyAlignment="1" applyProtection="1">
      <alignment horizontal="center" vertical="center"/>
    </xf>
    <xf numFmtId="0" fontId="2" fillId="0" borderId="11" xfId="0" applyFont="1" applyBorder="1" applyProtection="1">
      <alignment vertical="center"/>
    </xf>
    <xf numFmtId="0" fontId="66" fillId="50" borderId="218" xfId="0" applyFont="1" applyFill="1" applyBorder="1" applyProtection="1">
      <alignment vertical="center"/>
    </xf>
    <xf numFmtId="0" fontId="66" fillId="50" borderId="7" xfId="0" applyFont="1" applyFill="1" applyBorder="1" applyProtection="1">
      <alignment vertical="center"/>
    </xf>
    <xf numFmtId="0" fontId="66" fillId="50" borderId="185" xfId="0" applyFont="1" applyFill="1" applyBorder="1" applyProtection="1">
      <alignment vertical="center"/>
    </xf>
    <xf numFmtId="0" fontId="66" fillId="50" borderId="9" xfId="0" applyFont="1" applyFill="1" applyBorder="1" applyProtection="1">
      <alignment vertical="center"/>
    </xf>
    <xf numFmtId="0" fontId="66" fillId="50" borderId="60" xfId="0" applyFont="1" applyFill="1" applyBorder="1" applyProtection="1">
      <alignment vertical="center"/>
    </xf>
    <xf numFmtId="0" fontId="66" fillId="50" borderId="169" xfId="0" applyFont="1" applyFill="1" applyBorder="1" applyProtection="1">
      <alignment vertical="center"/>
    </xf>
    <xf numFmtId="0" fontId="66" fillId="50" borderId="58" xfId="0" applyFont="1" applyFill="1" applyBorder="1" applyProtection="1">
      <alignment vertical="center"/>
    </xf>
    <xf numFmtId="0" fontId="66" fillId="50" borderId="59" xfId="0" applyFont="1" applyFill="1" applyBorder="1" applyProtection="1">
      <alignment vertical="center"/>
    </xf>
    <xf numFmtId="0" fontId="66" fillId="50" borderId="218" xfId="0" applyFont="1" applyFill="1" applyBorder="1" applyAlignment="1" applyProtection="1">
      <alignment horizontal="left" vertical="center"/>
    </xf>
    <xf numFmtId="0" fontId="66" fillId="50" borderId="177" xfId="0" applyFont="1" applyFill="1" applyBorder="1" applyProtection="1">
      <alignment vertical="center"/>
    </xf>
    <xf numFmtId="0" fontId="66" fillId="50" borderId="221" xfId="0" applyFont="1" applyFill="1" applyBorder="1" applyProtection="1">
      <alignment vertical="center"/>
    </xf>
    <xf numFmtId="0" fontId="66" fillId="50" borderId="48" xfId="0" applyFont="1" applyFill="1" applyBorder="1" applyProtection="1">
      <alignment vertical="center"/>
    </xf>
    <xf numFmtId="0" fontId="66" fillId="50" borderId="176" xfId="0" applyFont="1" applyFill="1" applyBorder="1" applyProtection="1">
      <alignment vertical="center"/>
    </xf>
    <xf numFmtId="0" fontId="66" fillId="50" borderId="157" xfId="0" applyFont="1" applyFill="1" applyBorder="1" applyProtection="1">
      <alignment vertical="center"/>
    </xf>
    <xf numFmtId="0" fontId="66" fillId="50" borderId="176" xfId="0" applyFont="1" applyFill="1" applyBorder="1" applyAlignment="1" applyProtection="1">
      <alignment vertical="center" shrinkToFit="1"/>
    </xf>
    <xf numFmtId="0" fontId="66" fillId="50" borderId="218" xfId="0" applyFont="1" applyFill="1" applyBorder="1" applyAlignment="1" applyProtection="1">
      <alignment vertical="center" shrinkToFit="1"/>
    </xf>
    <xf numFmtId="0" fontId="6" fillId="11" borderId="4" xfId="0" applyFont="1" applyFill="1" applyBorder="1" applyAlignment="1" applyProtection="1">
      <alignment horizontal="right" vertical="center"/>
    </xf>
    <xf numFmtId="0" fontId="6" fillId="45" borderId="5" xfId="0" applyFont="1" applyFill="1" applyBorder="1" applyAlignment="1" applyProtection="1">
      <alignment horizontal="right" vertical="center"/>
    </xf>
    <xf numFmtId="0" fontId="6" fillId="27" borderId="3" xfId="0" applyFont="1" applyFill="1" applyBorder="1" applyAlignment="1" applyProtection="1">
      <alignment horizontal="right" vertical="center" shrinkToFit="1"/>
    </xf>
    <xf numFmtId="0" fontId="6" fillId="43" borderId="5" xfId="0" applyFont="1" applyFill="1" applyBorder="1" applyAlignment="1" applyProtection="1">
      <alignment horizontal="right" vertical="center"/>
    </xf>
    <xf numFmtId="0" fontId="14" fillId="26" borderId="3" xfId="0" applyFont="1" applyFill="1" applyBorder="1" applyAlignment="1" applyProtection="1">
      <alignment horizontal="left" vertical="center"/>
    </xf>
    <xf numFmtId="0" fontId="2" fillId="26" borderId="3" xfId="0" applyFont="1" applyFill="1" applyBorder="1" applyAlignment="1" applyProtection="1">
      <alignment horizontal="left" vertical="center"/>
    </xf>
    <xf numFmtId="0" fontId="6" fillId="43" borderId="5" xfId="0" applyFont="1" applyFill="1" applyBorder="1" applyAlignment="1" applyProtection="1">
      <alignment horizontal="right" vertical="center" shrinkToFit="1"/>
    </xf>
    <xf numFmtId="0" fontId="6" fillId="33" borderId="5" xfId="0" applyFont="1" applyFill="1" applyBorder="1" applyAlignment="1" applyProtection="1">
      <alignment horizontal="right" vertical="center" shrinkToFit="1"/>
    </xf>
    <xf numFmtId="0" fontId="6" fillId="34" borderId="5" xfId="0" applyFont="1" applyFill="1" applyBorder="1" applyAlignment="1" applyProtection="1">
      <alignment horizontal="right" vertical="center" shrinkToFit="1"/>
    </xf>
    <xf numFmtId="0" fontId="6" fillId="0" borderId="331" xfId="0" applyFont="1" applyFill="1" applyBorder="1" applyAlignment="1" applyProtection="1">
      <alignment horizontal="center" vertical="center"/>
    </xf>
    <xf numFmtId="0" fontId="2" fillId="0" borderId="331" xfId="0" applyFont="1" applyBorder="1" applyProtection="1">
      <alignment vertical="center"/>
    </xf>
    <xf numFmtId="0" fontId="14" fillId="0" borderId="331" xfId="0" applyFont="1" applyFill="1" applyBorder="1" applyAlignment="1" applyProtection="1">
      <alignment vertical="center" shrinkToFit="1"/>
    </xf>
    <xf numFmtId="0" fontId="6" fillId="0" borderId="331" xfId="0" applyFont="1" applyFill="1" applyBorder="1" applyAlignment="1" applyProtection="1">
      <alignment vertical="center" shrinkToFit="1"/>
    </xf>
    <xf numFmtId="0" fontId="14" fillId="0" borderId="1" xfId="0" applyFont="1" applyFill="1" applyBorder="1" applyAlignment="1" applyProtection="1">
      <alignment vertical="center" shrinkToFit="1"/>
    </xf>
    <xf numFmtId="0" fontId="6" fillId="0" borderId="1" xfId="0" applyFont="1" applyFill="1" applyBorder="1" applyAlignment="1" applyProtection="1">
      <alignment vertical="center" shrinkToFit="1"/>
    </xf>
    <xf numFmtId="0" fontId="8" fillId="33" borderId="5" xfId="0" applyFont="1" applyFill="1" applyBorder="1" applyAlignment="1" applyProtection="1">
      <alignment vertical="center"/>
    </xf>
    <xf numFmtId="0" fontId="3" fillId="27" borderId="3" xfId="0" applyFont="1" applyFill="1" applyBorder="1" applyProtection="1">
      <alignment vertical="center"/>
    </xf>
    <xf numFmtId="0" fontId="3" fillId="43" borderId="5" xfId="0" applyFont="1" applyFill="1" applyBorder="1" applyAlignment="1" applyProtection="1">
      <alignment horizontal="left" vertical="center"/>
    </xf>
    <xf numFmtId="0" fontId="3" fillId="34" borderId="5" xfId="0" applyFont="1" applyFill="1" applyBorder="1" applyAlignment="1" applyProtection="1">
      <alignment horizontal="left" vertical="center"/>
    </xf>
    <xf numFmtId="0" fontId="3" fillId="44" borderId="5" xfId="0" applyFont="1" applyFill="1" applyBorder="1" applyProtection="1">
      <alignment vertical="center"/>
    </xf>
    <xf numFmtId="0" fontId="3" fillId="16" borderId="5" xfId="0" applyFont="1" applyFill="1" applyBorder="1" applyProtection="1">
      <alignment vertical="center"/>
    </xf>
    <xf numFmtId="0" fontId="3" fillId="0" borderId="331" xfId="0" applyFont="1" applyFill="1" applyBorder="1" applyProtection="1">
      <alignment vertical="center"/>
    </xf>
    <xf numFmtId="0" fontId="67" fillId="33" borderId="5" xfId="0" applyFont="1" applyFill="1" applyBorder="1" applyProtection="1">
      <alignment vertical="center"/>
    </xf>
    <xf numFmtId="0" fontId="67" fillId="45" borderId="5" xfId="0" applyFont="1" applyFill="1" applyBorder="1" applyProtection="1">
      <alignment vertical="center"/>
    </xf>
    <xf numFmtId="0" fontId="11" fillId="11" borderId="4" xfId="0" applyFont="1" applyFill="1" applyBorder="1" applyProtection="1">
      <alignment vertical="center"/>
    </xf>
    <xf numFmtId="0" fontId="6" fillId="0" borderId="112" xfId="0" applyFont="1" applyFill="1" applyBorder="1" applyAlignment="1" applyProtection="1">
      <alignment horizontal="center" vertical="center"/>
      <protection locked="0"/>
    </xf>
    <xf numFmtId="0" fontId="6" fillId="0" borderId="113" xfId="0" applyFont="1" applyFill="1" applyBorder="1" applyAlignment="1" applyProtection="1">
      <alignment horizontal="center" vertical="center"/>
      <protection locked="0"/>
    </xf>
    <xf numFmtId="0" fontId="6" fillId="0" borderId="124" xfId="0" applyFont="1" applyFill="1" applyBorder="1" applyAlignment="1" applyProtection="1">
      <alignment horizontal="center" vertical="center"/>
      <protection locked="0"/>
    </xf>
    <xf numFmtId="0" fontId="4" fillId="0" borderId="213" xfId="0" applyFont="1" applyFill="1" applyBorder="1" applyProtection="1">
      <alignment vertical="center"/>
      <protection locked="0"/>
    </xf>
    <xf numFmtId="0" fontId="2" fillId="0" borderId="214" xfId="0" applyFont="1" applyFill="1" applyBorder="1" applyProtection="1">
      <alignment vertical="center"/>
      <protection locked="0"/>
    </xf>
    <xf numFmtId="0" fontId="4" fillId="0" borderId="119" xfId="0" applyFont="1" applyFill="1" applyBorder="1" applyProtection="1">
      <alignment vertical="center"/>
      <protection locked="0"/>
    </xf>
    <xf numFmtId="0" fontId="4" fillId="0" borderId="214" xfId="0" applyFont="1" applyFill="1" applyBorder="1" applyAlignment="1" applyProtection="1">
      <alignment vertical="center" wrapText="1"/>
      <protection locked="0"/>
    </xf>
    <xf numFmtId="0" fontId="41" fillId="0" borderId="214" xfId="0" applyFont="1" applyFill="1" applyBorder="1" applyAlignment="1" applyProtection="1">
      <alignment horizontal="center" vertical="center"/>
      <protection locked="0"/>
    </xf>
    <xf numFmtId="0" fontId="6" fillId="0" borderId="114" xfId="0" applyFont="1" applyFill="1" applyBorder="1" applyAlignment="1" applyProtection="1">
      <alignment horizontal="center" vertical="center"/>
      <protection locked="0"/>
    </xf>
    <xf numFmtId="0" fontId="6" fillId="0" borderId="191" xfId="0" applyFont="1" applyFill="1" applyBorder="1" applyAlignment="1" applyProtection="1">
      <alignment horizontal="center" vertical="center"/>
      <protection locked="0"/>
    </xf>
    <xf numFmtId="0" fontId="2" fillId="0" borderId="120" xfId="0" applyFont="1" applyFill="1" applyBorder="1" applyAlignment="1" applyProtection="1">
      <alignment horizontal="center" vertical="center"/>
      <protection locked="0"/>
    </xf>
    <xf numFmtId="0" fontId="6" fillId="0" borderId="119" xfId="0" applyFont="1" applyFill="1" applyBorder="1" applyAlignment="1" applyProtection="1">
      <alignment horizontal="center" vertical="center"/>
      <protection locked="0"/>
    </xf>
    <xf numFmtId="0" fontId="6" fillId="0" borderId="213" xfId="0" applyFont="1" applyFill="1" applyBorder="1" applyAlignment="1" applyProtection="1">
      <alignment horizontal="center" vertical="center"/>
      <protection locked="0"/>
    </xf>
    <xf numFmtId="0" fontId="6" fillId="0" borderId="229" xfId="0" applyFont="1" applyFill="1" applyBorder="1" applyAlignment="1" applyProtection="1">
      <alignment horizontal="center" vertical="center"/>
      <protection locked="0"/>
    </xf>
    <xf numFmtId="0" fontId="6" fillId="0" borderId="228" xfId="0" applyFont="1" applyFill="1" applyBorder="1" applyAlignment="1" applyProtection="1">
      <alignment horizontal="center" vertical="center"/>
      <protection locked="0"/>
    </xf>
    <xf numFmtId="0" fontId="6" fillId="0" borderId="111" xfId="0" applyFont="1" applyFill="1" applyBorder="1" applyAlignment="1" applyProtection="1">
      <alignment horizontal="center" vertical="center"/>
      <protection locked="0"/>
    </xf>
    <xf numFmtId="0" fontId="6" fillId="0" borderId="182" xfId="0" applyFont="1" applyFill="1" applyBorder="1" applyAlignment="1" applyProtection="1">
      <alignment horizontal="center" vertical="center"/>
      <protection locked="0"/>
    </xf>
    <xf numFmtId="0" fontId="6" fillId="0" borderId="214" xfId="0" applyFont="1" applyFill="1" applyBorder="1" applyAlignment="1" applyProtection="1">
      <alignment horizontal="center" vertical="center"/>
      <protection locked="0"/>
    </xf>
    <xf numFmtId="0" fontId="4" fillId="0" borderId="229" xfId="0" applyFont="1" applyFill="1" applyBorder="1" applyProtection="1">
      <alignment vertical="center"/>
      <protection locked="0"/>
    </xf>
    <xf numFmtId="0" fontId="4" fillId="0" borderId="125" xfId="0" applyFont="1" applyFill="1" applyBorder="1" applyProtection="1">
      <alignment vertical="center"/>
      <protection locked="0"/>
    </xf>
    <xf numFmtId="0" fontId="4" fillId="0" borderId="120" xfId="0" applyFont="1" applyFill="1" applyBorder="1" applyAlignment="1" applyProtection="1">
      <alignment vertical="center"/>
      <protection locked="0"/>
    </xf>
    <xf numFmtId="0" fontId="41" fillId="0" borderId="234" xfId="0" applyFont="1" applyFill="1" applyBorder="1" applyAlignment="1" applyProtection="1">
      <alignment horizontal="center" vertical="center"/>
      <protection locked="0"/>
    </xf>
    <xf numFmtId="0" fontId="2" fillId="0" borderId="117" xfId="0" applyFont="1" applyFill="1" applyBorder="1" applyProtection="1">
      <alignment vertical="center"/>
      <protection locked="0"/>
    </xf>
    <xf numFmtId="0" fontId="2" fillId="0" borderId="229" xfId="0" applyFont="1" applyFill="1" applyBorder="1" applyProtection="1">
      <alignment vertical="center"/>
      <protection locked="0"/>
    </xf>
    <xf numFmtId="0" fontId="41" fillId="0" borderId="229" xfId="0" applyFont="1" applyFill="1" applyBorder="1" applyAlignment="1" applyProtection="1">
      <alignment horizontal="center" vertical="center"/>
      <protection locked="0"/>
    </xf>
    <xf numFmtId="0" fontId="2" fillId="0" borderId="125" xfId="0" applyFont="1" applyFill="1" applyBorder="1" applyProtection="1">
      <alignment vertical="center"/>
      <protection locked="0"/>
    </xf>
    <xf numFmtId="0" fontId="4" fillId="0" borderId="229" xfId="0" applyFont="1" applyFill="1" applyBorder="1" applyAlignment="1" applyProtection="1">
      <alignment vertical="center" wrapText="1"/>
      <protection locked="0"/>
    </xf>
    <xf numFmtId="0" fontId="2" fillId="0" borderId="125" xfId="0" applyFont="1" applyFill="1" applyBorder="1" applyAlignment="1" applyProtection="1">
      <alignment vertical="center" wrapText="1"/>
      <protection locked="0"/>
    </xf>
    <xf numFmtId="0" fontId="2" fillId="0" borderId="214" xfId="0" applyFont="1" applyFill="1" applyBorder="1" applyAlignment="1" applyProtection="1">
      <alignment horizontal="center" vertical="center"/>
      <protection locked="0"/>
    </xf>
    <xf numFmtId="0" fontId="6" fillId="0" borderId="72" xfId="0" applyFont="1" applyFill="1" applyBorder="1" applyAlignment="1" applyProtection="1">
      <alignment horizontal="center" vertical="center"/>
      <protection locked="0"/>
    </xf>
    <xf numFmtId="0" fontId="6" fillId="11" borderId="4" xfId="0" applyFont="1" applyFill="1" applyBorder="1" applyAlignment="1" applyProtection="1">
      <alignment vertical="center"/>
    </xf>
    <xf numFmtId="0" fontId="16" fillId="51" borderId="72" xfId="0" applyFont="1" applyFill="1" applyBorder="1" applyAlignment="1" applyProtection="1">
      <alignment horizontal="center" vertical="center"/>
      <protection locked="0"/>
    </xf>
    <xf numFmtId="0" fontId="16" fillId="51" borderId="161" xfId="0" applyFont="1" applyFill="1" applyBorder="1" applyAlignment="1" applyProtection="1">
      <alignment horizontal="center" vertical="center"/>
      <protection locked="0"/>
    </xf>
    <xf numFmtId="0" fontId="16" fillId="6" borderId="254" xfId="0" applyFont="1" applyFill="1" applyBorder="1" applyAlignment="1" applyProtection="1">
      <alignment horizontal="center" vertical="center"/>
      <protection locked="0"/>
    </xf>
    <xf numFmtId="0" fontId="16" fillId="6" borderId="258" xfId="0" applyFont="1" applyFill="1" applyBorder="1" applyAlignment="1" applyProtection="1">
      <alignment horizontal="center" vertical="center"/>
      <protection locked="0"/>
    </xf>
    <xf numFmtId="0" fontId="16" fillId="6" borderId="259" xfId="0" applyFont="1" applyFill="1" applyBorder="1" applyAlignment="1" applyProtection="1">
      <alignment horizontal="center" vertical="center"/>
      <protection locked="0"/>
    </xf>
    <xf numFmtId="0" fontId="16" fillId="6" borderId="260" xfId="0" applyFont="1" applyFill="1" applyBorder="1" applyAlignment="1" applyProtection="1">
      <alignment horizontal="center" vertical="center"/>
      <protection locked="0"/>
    </xf>
    <xf numFmtId="0" fontId="16" fillId="6" borderId="272" xfId="0" applyFont="1" applyFill="1" applyBorder="1" applyAlignment="1" applyProtection="1">
      <alignment horizontal="center" vertical="center"/>
      <protection locked="0"/>
    </xf>
    <xf numFmtId="0" fontId="16" fillId="6" borderId="57" xfId="0" applyFont="1" applyFill="1" applyBorder="1" applyAlignment="1" applyProtection="1">
      <alignment horizontal="center" vertical="center"/>
      <protection locked="0"/>
    </xf>
    <xf numFmtId="0" fontId="16" fillId="6" borderId="270" xfId="0" applyFont="1" applyFill="1" applyBorder="1" applyAlignment="1" applyProtection="1">
      <alignment horizontal="center" vertical="center"/>
      <protection locked="0"/>
    </xf>
    <xf numFmtId="0" fontId="16" fillId="6" borderId="50" xfId="0" applyFont="1" applyFill="1" applyBorder="1" applyAlignment="1" applyProtection="1">
      <alignment horizontal="center" vertical="center"/>
      <protection locked="0"/>
    </xf>
    <xf numFmtId="0" fontId="16" fillId="52" borderId="261" xfId="0" applyFont="1" applyFill="1" applyBorder="1" applyAlignment="1" applyProtection="1">
      <alignment horizontal="center" vertical="center"/>
      <protection locked="0"/>
    </xf>
    <xf numFmtId="0" fontId="16" fillId="52" borderId="72" xfId="0" applyFont="1" applyFill="1" applyBorder="1" applyAlignment="1" applyProtection="1">
      <alignment horizontal="center" vertical="center"/>
      <protection locked="0"/>
    </xf>
    <xf numFmtId="0" fontId="68" fillId="0" borderId="214" xfId="0" applyFont="1" applyFill="1" applyBorder="1" applyProtection="1">
      <alignment vertical="center"/>
      <protection locked="0"/>
    </xf>
    <xf numFmtId="0" fontId="16" fillId="51" borderId="183" xfId="0" applyFont="1" applyFill="1" applyBorder="1" applyAlignment="1" applyProtection="1">
      <alignment horizontal="center" vertical="center"/>
      <protection locked="0"/>
    </xf>
    <xf numFmtId="0" fontId="2" fillId="0" borderId="333" xfId="0" applyFont="1" applyBorder="1" applyProtection="1">
      <alignment vertical="center"/>
    </xf>
    <xf numFmtId="0" fontId="6" fillId="0" borderId="334" xfId="0" applyFont="1" applyFill="1" applyBorder="1" applyAlignment="1" applyProtection="1">
      <alignment horizontal="center" vertical="center"/>
    </xf>
    <xf numFmtId="0" fontId="29" fillId="4" borderId="335" xfId="0" applyFont="1" applyFill="1" applyBorder="1" applyAlignment="1" applyProtection="1">
      <alignment horizontal="center" vertical="center"/>
    </xf>
    <xf numFmtId="0" fontId="29" fillId="4" borderId="336" xfId="0" applyFont="1" applyFill="1" applyBorder="1" applyAlignment="1" applyProtection="1">
      <alignment horizontal="center" vertical="center"/>
    </xf>
    <xf numFmtId="0" fontId="29" fillId="4" borderId="40" xfId="0" applyFont="1" applyFill="1" applyBorder="1" applyAlignment="1" applyProtection="1">
      <alignment horizontal="center" vertical="center"/>
    </xf>
    <xf numFmtId="0" fontId="29" fillId="4" borderId="337" xfId="0" applyFont="1" applyFill="1" applyBorder="1" applyAlignment="1" applyProtection="1">
      <alignment horizontal="center" vertical="center"/>
    </xf>
    <xf numFmtId="0" fontId="70" fillId="3" borderId="338" xfId="0" applyFont="1" applyFill="1" applyBorder="1" applyAlignment="1" applyProtection="1">
      <alignment vertical="center"/>
      <protection locked="0"/>
    </xf>
    <xf numFmtId="0" fontId="70" fillId="3" borderId="339" xfId="0" applyFont="1" applyFill="1" applyBorder="1" applyAlignment="1" applyProtection="1">
      <alignment vertical="center"/>
      <protection locked="0"/>
    </xf>
    <xf numFmtId="0" fontId="70" fillId="3" borderId="340" xfId="0" applyFont="1" applyFill="1" applyBorder="1" applyAlignment="1" applyProtection="1">
      <alignment vertical="center"/>
      <protection locked="0"/>
    </xf>
    <xf numFmtId="0" fontId="70" fillId="3" borderId="43" xfId="0" applyFont="1" applyFill="1" applyBorder="1" applyAlignment="1" applyProtection="1">
      <alignment vertical="center"/>
      <protection locked="0"/>
    </xf>
    <xf numFmtId="0" fontId="2" fillId="0" borderId="341" xfId="0" applyFont="1" applyBorder="1" applyAlignment="1" applyProtection="1">
      <alignment horizontal="center" vertical="center"/>
    </xf>
    <xf numFmtId="0" fontId="6" fillId="53" borderId="342" xfId="0" applyFont="1" applyFill="1" applyBorder="1" applyAlignment="1" applyProtection="1">
      <alignment horizontal="right" vertical="center"/>
    </xf>
    <xf numFmtId="0" fontId="8" fillId="4" borderId="27" xfId="0" applyFont="1" applyFill="1" applyBorder="1" applyAlignment="1" applyProtection="1">
      <alignment horizontal="right" vertical="center"/>
    </xf>
    <xf numFmtId="0" fontId="69" fillId="40" borderId="31" xfId="0" applyFont="1" applyFill="1" applyBorder="1" applyAlignment="1" applyProtection="1">
      <alignment horizontal="right" vertical="center"/>
    </xf>
    <xf numFmtId="0" fontId="6" fillId="22" borderId="39" xfId="0" applyFont="1" applyFill="1" applyBorder="1" applyAlignment="1" applyProtection="1">
      <alignment horizontal="right" vertical="center"/>
    </xf>
    <xf numFmtId="0" fontId="14" fillId="6" borderId="317" xfId="0" applyFont="1" applyFill="1" applyBorder="1" applyAlignment="1" applyProtection="1">
      <alignment vertical="center"/>
    </xf>
    <xf numFmtId="0" fontId="8" fillId="22" borderId="45" xfId="0" applyFont="1" applyFill="1" applyBorder="1" applyAlignment="1" applyProtection="1">
      <alignment horizontal="right" vertical="center"/>
    </xf>
    <xf numFmtId="0" fontId="4" fillId="53" borderId="3" xfId="0" applyFont="1" applyFill="1" applyBorder="1" applyAlignment="1" applyProtection="1">
      <alignment horizontal="center" vertical="center"/>
    </xf>
    <xf numFmtId="0" fontId="6" fillId="0" borderId="343" xfId="0" applyFont="1" applyFill="1" applyBorder="1" applyAlignment="1" applyProtection="1">
      <alignment horizontal="center" vertical="center"/>
    </xf>
    <xf numFmtId="0" fontId="2" fillId="0" borderId="344" xfId="0" applyFont="1" applyFill="1" applyBorder="1" applyProtection="1">
      <alignment vertical="center"/>
    </xf>
    <xf numFmtId="0" fontId="2" fillId="3" borderId="210" xfId="0" applyFont="1" applyFill="1" applyBorder="1" applyProtection="1">
      <alignment vertical="center"/>
      <protection locked="0"/>
    </xf>
    <xf numFmtId="0" fontId="2" fillId="3" borderId="345" xfId="0" applyFont="1" applyFill="1" applyBorder="1" applyProtection="1">
      <alignment vertical="center"/>
      <protection locked="0"/>
    </xf>
    <xf numFmtId="0" fontId="0" fillId="0" borderId="0" xfId="0" applyFill="1" applyBorder="1" applyAlignment="1" applyProtection="1">
      <alignment vertical="center" textRotation="255"/>
    </xf>
    <xf numFmtId="0" fontId="36" fillId="0" borderId="14" xfId="0" applyFont="1" applyFill="1" applyBorder="1" applyAlignment="1" applyProtection="1">
      <alignment horizontal="center" vertical="center"/>
    </xf>
    <xf numFmtId="0" fontId="6" fillId="0" borderId="16" xfId="0" applyFont="1" applyFill="1" applyBorder="1" applyAlignment="1" applyProtection="1">
      <alignment horizontal="center" vertical="center"/>
    </xf>
    <xf numFmtId="0" fontId="16" fillId="0" borderId="346" xfId="0" applyFont="1" applyFill="1" applyBorder="1" applyAlignment="1" applyProtection="1">
      <alignment horizontal="center" vertical="center"/>
      <protection locked="0"/>
    </xf>
    <xf numFmtId="0" fontId="2" fillId="0" borderId="346" xfId="0" applyFont="1" applyFill="1" applyBorder="1" applyProtection="1">
      <alignment vertical="center"/>
      <protection locked="0"/>
    </xf>
    <xf numFmtId="0" fontId="4" fillId="0" borderId="16" xfId="0" applyFont="1" applyFill="1" applyBorder="1" applyAlignment="1" applyProtection="1">
      <alignment vertical="center"/>
    </xf>
    <xf numFmtId="0" fontId="2" fillId="25" borderId="13" xfId="0" applyFont="1" applyFill="1" applyBorder="1" applyAlignment="1" applyProtection="1">
      <alignment vertical="center"/>
    </xf>
    <xf numFmtId="0" fontId="2" fillId="25" borderId="56" xfId="0" applyFont="1" applyFill="1" applyBorder="1" applyAlignment="1" applyProtection="1">
      <alignment vertical="center"/>
    </xf>
    <xf numFmtId="0" fontId="59" fillId="54" borderId="16" xfId="0" applyFont="1" applyFill="1" applyBorder="1" applyAlignment="1" applyProtection="1">
      <alignment horizontal="center" vertical="center"/>
    </xf>
    <xf numFmtId="0" fontId="59" fillId="54" borderId="8" xfId="0" applyFont="1" applyFill="1" applyBorder="1" applyAlignment="1" applyProtection="1">
      <alignment horizontal="center" vertical="center"/>
      <protection hidden="1"/>
    </xf>
    <xf numFmtId="0" fontId="2" fillId="0" borderId="0" xfId="0" applyFont="1" applyFill="1" applyBorder="1" applyProtection="1">
      <alignment vertical="center"/>
      <protection locked="0"/>
    </xf>
    <xf numFmtId="0" fontId="4" fillId="0" borderId="0" xfId="0" applyFont="1" applyFill="1" applyBorder="1" applyAlignment="1" applyProtection="1">
      <alignment vertical="center"/>
    </xf>
    <xf numFmtId="0" fontId="2" fillId="0" borderId="347" xfId="0" applyFont="1" applyFill="1" applyBorder="1" applyAlignment="1" applyProtection="1">
      <alignment horizontal="center" vertical="center"/>
    </xf>
    <xf numFmtId="0" fontId="2" fillId="0" borderId="348" xfId="0" applyFont="1" applyFill="1" applyBorder="1" applyAlignment="1" applyProtection="1">
      <alignment horizontal="center" vertical="center"/>
      <protection locked="0"/>
    </xf>
    <xf numFmtId="0" fontId="6" fillId="0" borderId="347" xfId="0" applyFont="1" applyFill="1" applyBorder="1" applyAlignment="1" applyProtection="1">
      <alignment horizontal="center" vertical="center"/>
    </xf>
    <xf numFmtId="0" fontId="16" fillId="21" borderId="37" xfId="0" applyFont="1" applyFill="1" applyBorder="1" applyAlignment="1" applyProtection="1">
      <alignment horizontal="center" vertical="center"/>
      <protection locked="0"/>
    </xf>
    <xf numFmtId="0" fontId="59" fillId="19" borderId="9" xfId="0" applyFont="1" applyFill="1" applyBorder="1" applyAlignment="1" applyProtection="1">
      <alignment horizontal="center" vertical="center"/>
    </xf>
    <xf numFmtId="0" fontId="6" fillId="25" borderId="13" xfId="0" quotePrefix="1" applyFont="1" applyFill="1" applyBorder="1" applyAlignment="1" applyProtection="1">
      <alignment vertical="center"/>
    </xf>
    <xf numFmtId="0" fontId="6" fillId="16" borderId="5" xfId="0" quotePrefix="1" applyFont="1" applyFill="1" applyBorder="1" applyAlignment="1" applyProtection="1">
      <alignment vertical="center"/>
    </xf>
    <xf numFmtId="0" fontId="7" fillId="53" borderId="23" xfId="0" applyFont="1" applyFill="1" applyBorder="1" applyAlignment="1" applyProtection="1">
      <alignment vertical="center"/>
    </xf>
    <xf numFmtId="0" fontId="6" fillId="11" borderId="3" xfId="0" applyFont="1" applyFill="1" applyBorder="1" applyAlignment="1" applyProtection="1">
      <alignment horizontal="right" vertical="center"/>
    </xf>
    <xf numFmtId="0" fontId="2" fillId="11" borderId="23" xfId="0" applyFont="1" applyFill="1" applyBorder="1" applyAlignment="1" applyProtection="1">
      <alignment vertical="center"/>
    </xf>
    <xf numFmtId="0" fontId="7" fillId="53" borderId="351" xfId="0" applyFont="1" applyFill="1" applyBorder="1" applyAlignment="1" applyProtection="1">
      <alignment vertical="center"/>
      <protection locked="0"/>
    </xf>
    <xf numFmtId="0" fontId="2" fillId="0" borderId="0" xfId="0" applyFont="1" applyBorder="1" applyAlignment="1" applyProtection="1">
      <alignment vertical="center"/>
    </xf>
    <xf numFmtId="0" fontId="2" fillId="0" borderId="26" xfId="0" applyFont="1" applyFill="1" applyBorder="1" applyAlignment="1" applyProtection="1">
      <alignment horizontal="center" vertical="center"/>
    </xf>
    <xf numFmtId="0" fontId="7" fillId="53" borderId="3" xfId="0" applyFont="1" applyFill="1" applyBorder="1" applyAlignment="1" applyProtection="1">
      <alignment vertical="center" wrapText="1"/>
    </xf>
    <xf numFmtId="0" fontId="4" fillId="0" borderId="112" xfId="0" applyFont="1" applyFill="1" applyBorder="1" applyAlignment="1" applyProtection="1">
      <alignment horizontal="center" vertical="center"/>
      <protection locked="0"/>
    </xf>
    <xf numFmtId="0" fontId="14" fillId="0" borderId="173" xfId="0" applyFont="1" applyFill="1" applyBorder="1" applyAlignment="1" applyProtection="1">
      <alignment horizontal="center" vertical="center"/>
      <protection locked="0"/>
    </xf>
    <xf numFmtId="0" fontId="71" fillId="0" borderId="214" xfId="0" applyFont="1" applyFill="1" applyBorder="1" applyAlignment="1" applyProtection="1">
      <alignment horizontal="center" vertical="center"/>
      <protection locked="0"/>
    </xf>
    <xf numFmtId="0" fontId="4" fillId="0" borderId="119" xfId="0" applyFont="1" applyFill="1" applyBorder="1" applyAlignment="1" applyProtection="1">
      <alignment horizontal="center" vertical="center"/>
      <protection locked="0"/>
    </xf>
    <xf numFmtId="0" fontId="4" fillId="0" borderId="213" xfId="0" applyFont="1" applyFill="1" applyBorder="1" applyAlignment="1" applyProtection="1">
      <alignment horizontal="center" vertical="center"/>
      <protection locked="0"/>
    </xf>
    <xf numFmtId="0" fontId="4" fillId="0" borderId="214" xfId="0" applyFont="1" applyFill="1" applyBorder="1" applyAlignment="1" applyProtection="1">
      <alignment horizontal="center" vertical="center"/>
      <protection locked="0"/>
    </xf>
    <xf numFmtId="0" fontId="4" fillId="0" borderId="113" xfId="0" applyFont="1" applyFill="1" applyBorder="1" applyAlignment="1" applyProtection="1">
      <alignment horizontal="center" vertical="center"/>
      <protection locked="0"/>
    </xf>
    <xf numFmtId="0" fontId="7" fillId="4" borderId="351" xfId="0" applyFont="1" applyFill="1" applyBorder="1" applyAlignment="1" applyProtection="1">
      <alignment vertical="center"/>
      <protection locked="0"/>
    </xf>
    <xf numFmtId="0" fontId="7" fillId="4" borderId="23" xfId="0" applyFont="1" applyFill="1" applyBorder="1" applyAlignment="1" applyProtection="1">
      <alignment vertical="center"/>
    </xf>
    <xf numFmtId="0" fontId="7" fillId="4" borderId="3" xfId="0" applyFont="1" applyFill="1" applyBorder="1" applyAlignment="1" applyProtection="1">
      <alignment vertical="center" wrapText="1"/>
    </xf>
    <xf numFmtId="0" fontId="16" fillId="6" borderId="257" xfId="0" applyFont="1" applyFill="1" applyBorder="1" applyAlignment="1" applyProtection="1">
      <alignment horizontal="center" vertical="center"/>
      <protection locked="0"/>
    </xf>
    <xf numFmtId="0" fontId="68" fillId="0" borderId="214" xfId="0" applyFont="1" applyFill="1" applyBorder="1" applyAlignment="1" applyProtection="1">
      <alignment vertical="center" wrapText="1"/>
      <protection locked="0"/>
    </xf>
    <xf numFmtId="0" fontId="2" fillId="0" borderId="243" xfId="0" applyFont="1" applyFill="1" applyBorder="1" applyAlignment="1" applyProtection="1">
      <alignment horizontal="center" vertical="center"/>
    </xf>
    <xf numFmtId="0" fontId="6" fillId="0" borderId="249" xfId="0" applyFont="1" applyFill="1" applyBorder="1" applyAlignment="1" applyProtection="1">
      <alignment horizontal="center" vertical="center"/>
    </xf>
    <xf numFmtId="0" fontId="9" fillId="0" borderId="67" xfId="0" applyFont="1" applyFill="1" applyBorder="1" applyAlignment="1" applyProtection="1">
      <alignment horizontal="center" vertical="center"/>
    </xf>
    <xf numFmtId="0" fontId="36" fillId="0" borderId="354" xfId="0" applyFont="1" applyFill="1" applyBorder="1" applyAlignment="1" applyProtection="1">
      <alignment horizontal="center" vertical="center"/>
    </xf>
    <xf numFmtId="0" fontId="6" fillId="0" borderId="108" xfId="0" applyFont="1" applyFill="1" applyBorder="1" applyAlignment="1" applyProtection="1">
      <alignment horizontal="center" vertical="center" textRotation="90"/>
    </xf>
    <xf numFmtId="0" fontId="6" fillId="0" borderId="136" xfId="0" applyFont="1" applyFill="1" applyBorder="1" applyAlignment="1" applyProtection="1">
      <alignment horizontal="center" vertical="center" textRotation="90"/>
    </xf>
    <xf numFmtId="0" fontId="6" fillId="0" borderId="16" xfId="0" applyFont="1" applyFill="1" applyBorder="1" applyAlignment="1" applyProtection="1">
      <alignment horizontal="right" vertical="center"/>
    </xf>
    <xf numFmtId="0" fontId="2" fillId="0" borderId="16" xfId="0" applyFont="1" applyFill="1" applyBorder="1" applyAlignment="1" applyProtection="1">
      <alignment horizontal="right" vertical="center"/>
    </xf>
    <xf numFmtId="0" fontId="27" fillId="0" borderId="110" xfId="0" applyFont="1" applyFill="1" applyBorder="1" applyAlignment="1" applyProtection="1">
      <alignment horizontal="center" vertical="center"/>
    </xf>
    <xf numFmtId="0" fontId="72" fillId="0" borderId="1" xfId="0" applyFont="1" applyBorder="1">
      <alignment vertical="center"/>
    </xf>
    <xf numFmtId="0" fontId="73" fillId="0" borderId="0" xfId="0" applyFont="1" applyBorder="1">
      <alignment vertical="center"/>
    </xf>
    <xf numFmtId="0" fontId="72" fillId="0" borderId="0" xfId="0" applyFont="1" applyBorder="1">
      <alignment vertical="center"/>
    </xf>
    <xf numFmtId="0" fontId="73" fillId="0" borderId="0" xfId="0" applyFont="1" applyBorder="1" applyAlignment="1">
      <alignment vertical="center" wrapText="1"/>
    </xf>
    <xf numFmtId="0" fontId="4" fillId="0" borderId="332" xfId="0" applyFont="1" applyFill="1" applyBorder="1" applyAlignment="1" applyProtection="1">
      <alignment vertical="center"/>
      <protection locked="0"/>
    </xf>
    <xf numFmtId="0" fontId="4" fillId="0" borderId="53" xfId="0" applyFont="1" applyFill="1" applyBorder="1" applyAlignment="1" applyProtection="1">
      <alignment vertical="center"/>
      <protection locked="0"/>
    </xf>
    <xf numFmtId="0" fontId="23" fillId="0" borderId="215" xfId="0" applyFont="1" applyFill="1" applyBorder="1" applyAlignment="1" applyProtection="1">
      <alignment vertical="center" wrapText="1"/>
      <protection locked="0"/>
    </xf>
    <xf numFmtId="0" fontId="2" fillId="0" borderId="222" xfId="0" applyFont="1" applyFill="1" applyBorder="1" applyProtection="1">
      <alignment vertical="center"/>
      <protection locked="0"/>
    </xf>
    <xf numFmtId="0" fontId="4" fillId="0" borderId="54" xfId="0" applyFont="1" applyFill="1" applyBorder="1" applyAlignment="1" applyProtection="1">
      <alignment vertical="center"/>
      <protection locked="0"/>
    </xf>
    <xf numFmtId="0" fontId="44" fillId="0" borderId="235" xfId="0" applyFont="1" applyFill="1" applyBorder="1" applyAlignment="1" applyProtection="1">
      <alignment horizontal="center" vertical="center"/>
      <protection locked="0"/>
    </xf>
    <xf numFmtId="0" fontId="2" fillId="0" borderId="110" xfId="0" applyFont="1" applyFill="1" applyBorder="1" applyProtection="1">
      <alignment vertical="center"/>
      <protection locked="0"/>
    </xf>
    <xf numFmtId="0" fontId="2" fillId="0" borderId="349" xfId="0" applyFont="1" applyFill="1" applyBorder="1" applyAlignment="1" applyProtection="1">
      <alignment horizontal="center" vertical="center"/>
      <protection locked="0"/>
    </xf>
    <xf numFmtId="0" fontId="2" fillId="0" borderId="215" xfId="0" applyFont="1" applyFill="1" applyBorder="1" applyProtection="1">
      <alignment vertical="center"/>
      <protection locked="0"/>
    </xf>
    <xf numFmtId="0" fontId="19" fillId="0" borderId="230" xfId="0" applyFont="1" applyFill="1" applyBorder="1" applyProtection="1">
      <alignment vertical="center"/>
      <protection locked="0"/>
    </xf>
    <xf numFmtId="0" fontId="44" fillId="0" borderId="222" xfId="0" applyFont="1" applyFill="1" applyBorder="1" applyAlignment="1" applyProtection="1">
      <alignment horizontal="center" vertical="center"/>
      <protection locked="0"/>
    </xf>
    <xf numFmtId="0" fontId="14" fillId="0" borderId="230" xfId="0" applyFont="1" applyFill="1" applyBorder="1" applyProtection="1">
      <alignment vertical="center"/>
      <protection locked="0"/>
    </xf>
    <xf numFmtId="0" fontId="55" fillId="0" borderId="200" xfId="0" applyFont="1" applyFill="1" applyBorder="1" applyAlignment="1" applyProtection="1">
      <alignment horizontal="center" vertical="center"/>
      <protection locked="0"/>
    </xf>
    <xf numFmtId="0" fontId="4" fillId="0" borderId="53" xfId="0" applyFont="1" applyFill="1" applyBorder="1" applyAlignment="1" applyProtection="1">
      <alignment horizontal="left" vertical="center"/>
      <protection locked="0"/>
    </xf>
    <xf numFmtId="0" fontId="4" fillId="0" borderId="332" xfId="0" applyFont="1" applyFill="1" applyBorder="1" applyAlignment="1" applyProtection="1">
      <alignment vertical="center" wrapText="1"/>
      <protection locked="0"/>
    </xf>
    <xf numFmtId="0" fontId="4" fillId="0" borderId="53" xfId="0" applyFont="1" applyFill="1" applyBorder="1" applyAlignment="1" applyProtection="1">
      <alignment vertical="center" wrapText="1"/>
      <protection locked="0"/>
    </xf>
    <xf numFmtId="0" fontId="68" fillId="0" borderId="332" xfId="0" applyFont="1" applyFill="1" applyBorder="1" applyAlignment="1" applyProtection="1">
      <alignment vertical="center" wrapText="1"/>
      <protection locked="0"/>
    </xf>
    <xf numFmtId="0" fontId="68" fillId="0" borderId="25" xfId="0" applyFont="1" applyFill="1" applyBorder="1" applyAlignment="1" applyProtection="1">
      <alignment vertical="center" wrapText="1"/>
      <protection locked="0"/>
    </xf>
    <xf numFmtId="0" fontId="4" fillId="0" borderId="222" xfId="0" applyFont="1" applyFill="1" applyBorder="1" applyAlignment="1" applyProtection="1">
      <alignment vertical="center" wrapText="1"/>
      <protection locked="0"/>
    </xf>
    <xf numFmtId="0" fontId="2" fillId="0" borderId="53" xfId="0" applyFont="1" applyFill="1" applyBorder="1" applyAlignment="1" applyProtection="1">
      <alignment vertical="center" wrapText="1"/>
      <protection locked="0"/>
    </xf>
    <xf numFmtId="0" fontId="4" fillId="0" borderId="25" xfId="0" applyFont="1" applyFill="1" applyBorder="1" applyAlignment="1" applyProtection="1">
      <alignment vertical="center" wrapText="1"/>
      <protection locked="0"/>
    </xf>
    <xf numFmtId="0" fontId="2" fillId="0" borderId="73" xfId="0" applyFont="1" applyFill="1" applyBorder="1" applyProtection="1">
      <alignment vertical="center"/>
      <protection locked="0"/>
    </xf>
    <xf numFmtId="0" fontId="2" fillId="0" borderId="352" xfId="0" applyFont="1" applyFill="1" applyBorder="1" applyProtection="1">
      <alignment vertical="center"/>
      <protection locked="0"/>
    </xf>
    <xf numFmtId="0" fontId="44" fillId="0" borderId="188" xfId="0" applyFont="1" applyFill="1" applyBorder="1" applyAlignment="1" applyProtection="1">
      <alignment horizontal="center" vertical="center"/>
      <protection locked="0"/>
    </xf>
    <xf numFmtId="0" fontId="2" fillId="0" borderId="66" xfId="0" applyFont="1" applyFill="1" applyBorder="1" applyProtection="1">
      <alignment vertical="center"/>
      <protection locked="0"/>
    </xf>
    <xf numFmtId="0" fontId="2" fillId="0" borderId="239" xfId="0" applyFont="1" applyFill="1" applyBorder="1" applyProtection="1">
      <alignment vertical="center"/>
      <protection locked="0"/>
    </xf>
    <xf numFmtId="0" fontId="2" fillId="0" borderId="53" xfId="0" applyFont="1" applyFill="1" applyBorder="1" applyProtection="1">
      <alignment vertical="center"/>
      <protection locked="0"/>
    </xf>
    <xf numFmtId="0" fontId="2" fillId="0" borderId="109" xfId="0" applyFont="1" applyFill="1" applyBorder="1" applyProtection="1">
      <alignment vertical="center"/>
      <protection locked="0"/>
    </xf>
    <xf numFmtId="0" fontId="2" fillId="0" borderId="175" xfId="0" applyFont="1" applyFill="1" applyBorder="1" applyProtection="1">
      <alignment vertical="center"/>
      <protection locked="0"/>
    </xf>
    <xf numFmtId="0" fontId="2" fillId="0" borderId="188" xfId="0" applyFont="1" applyFill="1" applyBorder="1" applyProtection="1">
      <alignment vertical="center"/>
      <protection locked="0"/>
    </xf>
    <xf numFmtId="0" fontId="2" fillId="0" borderId="27" xfId="0" applyFont="1" applyFill="1" applyBorder="1" applyProtection="1">
      <alignment vertical="center"/>
      <protection locked="0"/>
    </xf>
    <xf numFmtId="0" fontId="6" fillId="0" borderId="285" xfId="0" applyFont="1" applyFill="1" applyBorder="1" applyAlignment="1" applyProtection="1">
      <alignment horizontal="center" vertical="center"/>
      <protection locked="0"/>
    </xf>
    <xf numFmtId="0" fontId="6" fillId="0" borderId="275" xfId="0" applyFont="1" applyFill="1" applyBorder="1" applyAlignment="1" applyProtection="1">
      <alignment horizontal="center" vertical="center"/>
      <protection locked="0"/>
    </xf>
    <xf numFmtId="0" fontId="2" fillId="0" borderId="275" xfId="0" applyFont="1" applyFill="1" applyBorder="1" applyAlignment="1" applyProtection="1">
      <alignment horizontal="center" vertical="center" wrapText="1"/>
      <protection locked="0"/>
    </xf>
    <xf numFmtId="0" fontId="2" fillId="0" borderId="275" xfId="0" applyFont="1" applyFill="1" applyBorder="1" applyAlignment="1" applyProtection="1">
      <alignment horizontal="center" vertical="center"/>
      <protection locked="0"/>
    </xf>
    <xf numFmtId="0" fontId="2" fillId="0" borderId="287" xfId="0" applyFont="1" applyFill="1" applyBorder="1" applyAlignment="1" applyProtection="1">
      <alignment horizontal="center" vertical="center"/>
      <protection locked="0"/>
    </xf>
    <xf numFmtId="0" fontId="2" fillId="0" borderId="285" xfId="0" applyFont="1" applyFill="1" applyBorder="1" applyAlignment="1" applyProtection="1">
      <alignment horizontal="center" vertical="center"/>
      <protection locked="0"/>
    </xf>
    <xf numFmtId="0" fontId="6" fillId="0" borderId="275" xfId="0" quotePrefix="1" applyFont="1" applyFill="1" applyBorder="1" applyAlignment="1" applyProtection="1">
      <alignment horizontal="center" vertical="center"/>
      <protection locked="0"/>
    </xf>
    <xf numFmtId="0" fontId="6" fillId="0" borderId="281" xfId="0" quotePrefix="1" applyFont="1" applyFill="1" applyBorder="1" applyAlignment="1" applyProtection="1">
      <alignment horizontal="center" vertical="center"/>
      <protection locked="0"/>
    </xf>
    <xf numFmtId="0" fontId="2" fillId="0" borderId="230" xfId="0" applyFont="1" applyFill="1" applyBorder="1" applyProtection="1">
      <alignment vertical="center"/>
      <protection locked="0"/>
    </xf>
    <xf numFmtId="0" fontId="2" fillId="0" borderId="192" xfId="0" applyFont="1" applyFill="1" applyBorder="1" applyProtection="1">
      <alignment vertical="center"/>
      <protection locked="0"/>
    </xf>
    <xf numFmtId="0" fontId="64" fillId="0" borderId="188" xfId="0" applyFont="1" applyFill="1" applyBorder="1" applyAlignment="1" applyProtection="1">
      <alignment horizontal="center" vertical="center"/>
      <protection locked="0"/>
    </xf>
    <xf numFmtId="0" fontId="19" fillId="0" borderId="110" xfId="0" applyFont="1" applyFill="1" applyBorder="1" applyProtection="1">
      <alignment vertical="center"/>
      <protection locked="0"/>
    </xf>
    <xf numFmtId="0" fontId="19" fillId="0" borderId="175" xfId="0" applyFont="1" applyFill="1" applyBorder="1" applyProtection="1">
      <alignment vertical="center"/>
      <protection locked="0"/>
    </xf>
    <xf numFmtId="0" fontId="4" fillId="0" borderId="110" xfId="0" applyFont="1" applyFill="1" applyBorder="1" applyProtection="1">
      <alignment vertical="center"/>
      <protection locked="0"/>
    </xf>
    <xf numFmtId="0" fontId="4" fillId="0" borderId="175" xfId="0" applyFont="1" applyFill="1" applyBorder="1" applyProtection="1">
      <alignment vertical="center"/>
      <protection locked="0"/>
    </xf>
    <xf numFmtId="0" fontId="2" fillId="0" borderId="26" xfId="0" applyFont="1" applyFill="1" applyBorder="1" applyProtection="1">
      <alignment vertical="center"/>
      <protection locked="0"/>
    </xf>
    <xf numFmtId="0" fontId="68" fillId="0" borderId="215" xfId="0" applyFont="1" applyFill="1" applyBorder="1" applyAlignment="1" applyProtection="1">
      <alignment vertical="center" wrapText="1"/>
      <protection locked="0"/>
    </xf>
    <xf numFmtId="0" fontId="2" fillId="0" borderId="222" xfId="0" applyFont="1" applyFill="1" applyBorder="1" applyAlignment="1" applyProtection="1">
      <alignment vertical="center" wrapText="1"/>
      <protection locked="0"/>
    </xf>
    <xf numFmtId="14" fontId="53" fillId="0" borderId="0" xfId="0" applyNumberFormat="1" applyFont="1" applyFill="1" applyBorder="1" applyAlignment="1" applyProtection="1">
      <alignment vertical="center"/>
    </xf>
    <xf numFmtId="0" fontId="16" fillId="51" borderId="65" xfId="0" applyFont="1" applyFill="1" applyBorder="1" applyAlignment="1" applyProtection="1">
      <alignment horizontal="center" vertical="center"/>
      <protection locked="0"/>
    </xf>
    <xf numFmtId="0" fontId="16" fillId="2" borderId="96" xfId="0" applyFont="1" applyFill="1" applyBorder="1" applyAlignment="1" applyProtection="1">
      <alignment horizontal="center" vertical="center"/>
      <protection locked="0"/>
    </xf>
    <xf numFmtId="0" fontId="16" fillId="51" borderId="253" xfId="0" applyFont="1" applyFill="1" applyBorder="1" applyAlignment="1" applyProtection="1">
      <alignment horizontal="center" vertical="center"/>
      <protection locked="0"/>
    </xf>
    <xf numFmtId="0" fontId="16" fillId="51" borderId="262" xfId="0" applyFont="1" applyFill="1" applyBorder="1" applyAlignment="1" applyProtection="1">
      <alignment horizontal="center" vertical="center"/>
      <protection locked="0"/>
    </xf>
    <xf numFmtId="0" fontId="16" fillId="0" borderId="357" xfId="0" applyFont="1" applyFill="1" applyBorder="1" applyAlignment="1" applyProtection="1">
      <alignment horizontal="center" vertical="center"/>
      <protection locked="0"/>
    </xf>
    <xf numFmtId="0" fontId="16" fillId="0" borderId="358" xfId="0" applyFont="1" applyFill="1" applyBorder="1" applyAlignment="1" applyProtection="1">
      <alignment horizontal="center" vertical="center"/>
      <protection locked="0"/>
    </xf>
    <xf numFmtId="0" fontId="16" fillId="0" borderId="359" xfId="0" applyFont="1" applyFill="1" applyBorder="1" applyAlignment="1" applyProtection="1">
      <alignment horizontal="center" vertical="center"/>
      <protection locked="0"/>
    </xf>
    <xf numFmtId="0" fontId="16" fillId="0" borderId="360" xfId="0" applyFont="1" applyFill="1" applyBorder="1" applyAlignment="1" applyProtection="1">
      <alignment horizontal="center" vertical="center"/>
      <protection locked="0"/>
    </xf>
    <xf numFmtId="0" fontId="16" fillId="0" borderId="361" xfId="0" applyFont="1" applyFill="1" applyBorder="1" applyProtection="1">
      <alignment vertical="center"/>
      <protection locked="0"/>
    </xf>
    <xf numFmtId="0" fontId="16" fillId="0" borderId="362" xfId="0" applyFont="1" applyFill="1" applyBorder="1" applyProtection="1">
      <alignment vertical="center"/>
      <protection locked="0"/>
    </xf>
    <xf numFmtId="0" fontId="16" fillId="0" borderId="356" xfId="0" applyFont="1" applyFill="1" applyBorder="1" applyProtection="1">
      <alignment vertical="center"/>
      <protection locked="0"/>
    </xf>
    <xf numFmtId="0" fontId="16" fillId="6" borderId="363" xfId="0" applyFont="1" applyFill="1" applyBorder="1" applyAlignment="1" applyProtection="1">
      <alignment horizontal="center" vertical="center"/>
      <protection locked="0"/>
    </xf>
    <xf numFmtId="0" fontId="16" fillId="2" borderId="356" xfId="0" applyFont="1" applyFill="1" applyBorder="1" applyAlignment="1" applyProtection="1">
      <alignment horizontal="center" vertical="center"/>
      <protection locked="0"/>
    </xf>
    <xf numFmtId="0" fontId="16" fillId="0" borderId="356" xfId="0" applyFont="1" applyFill="1" applyBorder="1" applyAlignment="1" applyProtection="1">
      <alignment horizontal="center" vertical="center"/>
      <protection locked="0"/>
    </xf>
    <xf numFmtId="0" fontId="16" fillId="0" borderId="362" xfId="0" applyFont="1" applyFill="1" applyBorder="1" applyAlignment="1" applyProtection="1">
      <alignment horizontal="center" vertical="center"/>
      <protection locked="0"/>
    </xf>
    <xf numFmtId="0" fontId="16" fillId="0" borderId="364" xfId="0" applyFont="1" applyFill="1" applyBorder="1" applyAlignment="1" applyProtection="1">
      <alignment horizontal="center" vertical="center"/>
      <protection locked="0"/>
    </xf>
    <xf numFmtId="0" fontId="16" fillId="0" borderId="365" xfId="0" applyFont="1" applyFill="1" applyBorder="1" applyAlignment="1" applyProtection="1">
      <alignment horizontal="center" vertical="center"/>
      <protection locked="0"/>
    </xf>
    <xf numFmtId="0" fontId="16" fillId="0" borderId="361" xfId="0" applyFont="1" applyFill="1" applyBorder="1" applyAlignment="1" applyProtection="1">
      <alignment horizontal="center" vertical="center"/>
      <protection locked="0"/>
    </xf>
    <xf numFmtId="0" fontId="16" fillId="0" borderId="366" xfId="0" applyFont="1" applyFill="1" applyBorder="1" applyAlignment="1" applyProtection="1">
      <alignment horizontal="center" vertical="center"/>
      <protection locked="0"/>
    </xf>
    <xf numFmtId="0" fontId="16" fillId="0" borderId="367" xfId="0" applyFont="1" applyFill="1" applyBorder="1" applyAlignment="1" applyProtection="1">
      <alignment horizontal="center" vertical="center"/>
      <protection locked="0"/>
    </xf>
    <xf numFmtId="0" fontId="74" fillId="0" borderId="0" xfId="0" applyFont="1">
      <alignment vertical="center"/>
    </xf>
    <xf numFmtId="0" fontId="73" fillId="0" borderId="0" xfId="0" applyFont="1">
      <alignment vertical="center"/>
    </xf>
    <xf numFmtId="0" fontId="73" fillId="0" borderId="350" xfId="0" applyFont="1" applyBorder="1" applyAlignment="1">
      <alignment horizontal="right" vertical="center"/>
    </xf>
    <xf numFmtId="0" fontId="72" fillId="0" borderId="0" xfId="0" applyFont="1">
      <alignment vertical="center"/>
    </xf>
    <xf numFmtId="0" fontId="16" fillId="2" borderId="217" xfId="0" applyFont="1" applyFill="1" applyBorder="1" applyAlignment="1" applyProtection="1">
      <alignment horizontal="center" vertical="center"/>
      <protection locked="0"/>
    </xf>
    <xf numFmtId="0" fontId="59" fillId="19" borderId="5" xfId="0" applyFont="1" applyFill="1" applyBorder="1" applyAlignment="1" applyProtection="1">
      <alignment horizontal="center" vertical="center"/>
    </xf>
    <xf numFmtId="0" fontId="59" fillId="16" borderId="5" xfId="0" applyFont="1" applyFill="1" applyBorder="1" applyAlignment="1" applyProtection="1">
      <alignment horizontal="center" vertical="center"/>
    </xf>
    <xf numFmtId="0" fontId="69" fillId="0" borderId="51" xfId="0" applyFont="1" applyFill="1" applyBorder="1" applyAlignment="1" applyProtection="1">
      <alignment horizontal="center" vertical="center" wrapText="1"/>
      <protection locked="0"/>
    </xf>
    <xf numFmtId="0" fontId="69" fillId="0" borderId="25" xfId="0" applyFont="1" applyFill="1" applyBorder="1" applyAlignment="1" applyProtection="1">
      <alignment horizontal="center" vertical="center"/>
      <protection locked="0"/>
    </xf>
    <xf numFmtId="0" fontId="69" fillId="0" borderId="53" xfId="0" applyFont="1" applyFill="1" applyBorder="1" applyAlignment="1" applyProtection="1">
      <alignment horizontal="center" vertical="center"/>
      <protection locked="0"/>
    </xf>
    <xf numFmtId="0" fontId="7" fillId="7" borderId="351" xfId="0" applyFont="1" applyFill="1" applyBorder="1" applyAlignment="1" applyProtection="1">
      <alignment vertical="center"/>
      <protection locked="0"/>
    </xf>
    <xf numFmtId="0" fontId="7" fillId="7" borderId="23" xfId="0" applyFont="1" applyFill="1" applyBorder="1" applyAlignment="1" applyProtection="1">
      <alignment vertical="center"/>
    </xf>
    <xf numFmtId="0" fontId="7" fillId="7" borderId="3" xfId="0" applyFont="1" applyFill="1" applyBorder="1" applyAlignment="1" applyProtection="1">
      <alignment vertical="center" wrapText="1"/>
    </xf>
    <xf numFmtId="0" fontId="4" fillId="7" borderId="3" xfId="0" applyFont="1" applyFill="1" applyBorder="1" applyAlignment="1" applyProtection="1">
      <alignment horizontal="center" vertical="center"/>
    </xf>
    <xf numFmtId="0" fontId="4" fillId="7" borderId="17" xfId="0" applyFont="1" applyFill="1" applyBorder="1" applyAlignment="1" applyProtection="1">
      <alignment horizontal="center" vertical="center"/>
    </xf>
    <xf numFmtId="0" fontId="4" fillId="7" borderId="8" xfId="0" applyFont="1" applyFill="1" applyBorder="1" applyAlignment="1" applyProtection="1">
      <alignment horizontal="center" vertical="center"/>
    </xf>
    <xf numFmtId="0" fontId="4" fillId="7" borderId="370" xfId="0" applyFont="1" applyFill="1" applyBorder="1" applyAlignment="1" applyProtection="1">
      <alignment horizontal="center" vertical="center"/>
    </xf>
    <xf numFmtId="0" fontId="4" fillId="7" borderId="372" xfId="0" applyFont="1" applyFill="1" applyBorder="1" applyAlignment="1" applyProtection="1">
      <alignment horizontal="center" vertical="center"/>
    </xf>
    <xf numFmtId="0" fontId="4" fillId="0" borderId="125" xfId="0" applyFont="1" applyFill="1" applyBorder="1" applyAlignment="1" applyProtection="1">
      <alignment vertical="center"/>
    </xf>
    <xf numFmtId="0" fontId="4" fillId="0" borderId="373" xfId="0" applyFont="1" applyFill="1" applyBorder="1" applyAlignment="1" applyProtection="1">
      <alignment vertical="center"/>
    </xf>
    <xf numFmtId="0" fontId="4" fillId="0" borderId="374" xfId="0" applyFont="1" applyFill="1" applyBorder="1" applyAlignment="1" applyProtection="1">
      <alignment vertical="center"/>
    </xf>
    <xf numFmtId="0" fontId="16" fillId="23" borderId="259" xfId="0" applyFont="1" applyFill="1" applyBorder="1" applyAlignment="1" applyProtection="1">
      <alignment horizontal="center" vertical="center"/>
      <protection locked="0"/>
    </xf>
    <xf numFmtId="0" fontId="16" fillId="23" borderId="67" xfId="0" applyFont="1" applyFill="1" applyBorder="1" applyAlignment="1" applyProtection="1">
      <alignment horizontal="center" vertical="center"/>
      <protection locked="0"/>
    </xf>
    <xf numFmtId="0" fontId="16" fillId="23" borderId="262" xfId="0" applyFont="1" applyFill="1" applyBorder="1" applyAlignment="1" applyProtection="1">
      <alignment horizontal="center" vertical="center"/>
      <protection locked="0"/>
    </xf>
    <xf numFmtId="0" fontId="16" fillId="23" borderId="96" xfId="0" applyFont="1" applyFill="1" applyBorder="1" applyAlignment="1" applyProtection="1">
      <alignment horizontal="center" vertical="center"/>
      <protection locked="0"/>
    </xf>
    <xf numFmtId="0" fontId="16" fillId="23" borderId="254" xfId="0" applyFont="1" applyFill="1" applyBorder="1" applyAlignment="1" applyProtection="1">
      <alignment horizontal="center" vertical="center"/>
      <protection locked="0"/>
    </xf>
    <xf numFmtId="0" fontId="16" fillId="23" borderId="72" xfId="0" applyFont="1" applyFill="1" applyBorder="1" applyAlignment="1" applyProtection="1">
      <alignment horizontal="center" vertical="center"/>
      <protection locked="0"/>
    </xf>
    <xf numFmtId="0" fontId="23" fillId="23" borderId="254" xfId="0" applyFont="1" applyFill="1" applyBorder="1" applyAlignment="1" applyProtection="1">
      <alignment horizontal="center" vertical="center"/>
      <protection locked="0"/>
    </xf>
    <xf numFmtId="0" fontId="16" fillId="23" borderId="255" xfId="0" applyFont="1" applyFill="1" applyBorder="1" applyAlignment="1" applyProtection="1">
      <alignment horizontal="center" vertical="center"/>
      <protection locked="0"/>
    </xf>
    <xf numFmtId="0" fontId="16" fillId="23" borderId="161" xfId="0" applyFont="1" applyFill="1" applyBorder="1" applyAlignment="1" applyProtection="1">
      <alignment horizontal="center" vertical="center"/>
      <protection locked="0"/>
    </xf>
    <xf numFmtId="0" fontId="4" fillId="7" borderId="375" xfId="0" applyFont="1" applyFill="1" applyBorder="1" applyAlignment="1" applyProtection="1">
      <alignment horizontal="center" vertical="center"/>
    </xf>
    <xf numFmtId="0" fontId="4" fillId="7" borderId="376" xfId="0" applyFont="1" applyFill="1" applyBorder="1" applyAlignment="1" applyProtection="1">
      <alignment horizontal="center" vertical="center"/>
    </xf>
    <xf numFmtId="0" fontId="4" fillId="7" borderId="19" xfId="0" applyFont="1" applyFill="1" applyBorder="1" applyAlignment="1" applyProtection="1">
      <alignment horizontal="center" vertical="center"/>
    </xf>
    <xf numFmtId="0" fontId="16" fillId="29" borderId="24" xfId="0" applyFont="1" applyFill="1" applyBorder="1" applyAlignment="1" applyProtection="1">
      <alignment horizontal="center" vertical="center"/>
    </xf>
    <xf numFmtId="0" fontId="36" fillId="12" borderId="52" xfId="0" applyFont="1" applyFill="1" applyBorder="1" applyAlignment="1" applyProtection="1">
      <alignment horizontal="center" vertical="center"/>
    </xf>
    <xf numFmtId="0" fontId="16" fillId="12" borderId="54" xfId="0" applyFont="1" applyFill="1" applyBorder="1" applyAlignment="1" applyProtection="1">
      <alignment horizontal="center" vertical="center"/>
    </xf>
    <xf numFmtId="0" fontId="6" fillId="12" borderId="134" xfId="0" applyFont="1" applyFill="1" applyBorder="1" applyAlignment="1" applyProtection="1">
      <alignment horizontal="right" vertical="center"/>
    </xf>
    <xf numFmtId="0" fontId="6" fillId="12" borderId="92" xfId="0" applyFont="1" applyFill="1" applyBorder="1" applyAlignment="1" applyProtection="1">
      <alignment vertical="center"/>
    </xf>
    <xf numFmtId="0" fontId="2" fillId="12" borderId="92" xfId="0" applyFont="1" applyFill="1" applyBorder="1" applyAlignment="1" applyProtection="1">
      <alignment vertical="center"/>
    </xf>
    <xf numFmtId="0" fontId="2" fillId="12" borderId="52" xfId="0" applyFont="1" applyFill="1" applyBorder="1" applyAlignment="1" applyProtection="1">
      <alignment vertical="center"/>
    </xf>
    <xf numFmtId="0" fontId="18" fillId="12" borderId="126" xfId="0" applyFont="1" applyFill="1" applyBorder="1" applyAlignment="1" applyProtection="1">
      <alignment horizontal="center" vertical="center"/>
    </xf>
    <xf numFmtId="0" fontId="4" fillId="46" borderId="250" xfId="0" applyFont="1" applyFill="1" applyBorder="1" applyAlignment="1" applyProtection="1">
      <alignment horizontal="center" vertical="center"/>
    </xf>
    <xf numFmtId="0" fontId="4" fillId="46" borderId="222" xfId="0" applyFont="1" applyFill="1" applyBorder="1" applyAlignment="1" applyProtection="1">
      <alignment horizontal="center" vertical="center"/>
    </xf>
    <xf numFmtId="0" fontId="4" fillId="46" borderId="101" xfId="0" applyFont="1" applyFill="1" applyBorder="1" applyAlignment="1" applyProtection="1">
      <alignment horizontal="center" vertical="center"/>
    </xf>
    <xf numFmtId="0" fontId="69" fillId="0" borderId="173" xfId="0" applyFont="1" applyFill="1" applyBorder="1" applyAlignment="1" applyProtection="1">
      <alignment horizontal="center" vertical="center"/>
    </xf>
    <xf numFmtId="0" fontId="6" fillId="6" borderId="9" xfId="0" applyFont="1" applyFill="1" applyBorder="1" applyAlignment="1" applyProtection="1">
      <alignment horizontal="center" vertical="center"/>
    </xf>
    <xf numFmtId="0" fontId="6" fillId="5" borderId="8" xfId="0" applyFont="1" applyFill="1" applyBorder="1" applyAlignment="1" applyProtection="1">
      <alignment horizontal="center" vertical="center"/>
    </xf>
    <xf numFmtId="0" fontId="6" fillId="10" borderId="9" xfId="0" applyFont="1" applyFill="1" applyBorder="1" applyAlignment="1" applyProtection="1">
      <alignment horizontal="center" vertical="center"/>
    </xf>
    <xf numFmtId="0" fontId="6" fillId="9" borderId="9" xfId="0" applyFont="1" applyFill="1" applyBorder="1" applyAlignment="1" applyProtection="1">
      <alignment horizontal="center" vertical="center"/>
    </xf>
    <xf numFmtId="0" fontId="6" fillId="23" borderId="9" xfId="0" applyFont="1" applyFill="1" applyBorder="1" applyAlignment="1" applyProtection="1">
      <alignment horizontal="center" vertical="center"/>
    </xf>
    <xf numFmtId="0" fontId="6" fillId="32" borderId="8" xfId="0" applyFont="1" applyFill="1" applyBorder="1" applyAlignment="1" applyProtection="1">
      <alignment horizontal="center" vertical="center"/>
    </xf>
    <xf numFmtId="0" fontId="78" fillId="40" borderId="8" xfId="0" applyFont="1" applyFill="1" applyBorder="1" applyProtection="1">
      <alignment vertical="center"/>
    </xf>
    <xf numFmtId="0" fontId="78" fillId="40" borderId="24" xfId="0" applyFont="1" applyFill="1" applyBorder="1" applyProtection="1">
      <alignment vertical="center"/>
    </xf>
    <xf numFmtId="0" fontId="78" fillId="40" borderId="29" xfId="0" applyFont="1" applyFill="1" applyBorder="1" applyProtection="1">
      <alignment vertical="center"/>
    </xf>
    <xf numFmtId="0" fontId="78" fillId="40" borderId="27" xfId="0" applyFont="1" applyFill="1" applyBorder="1" applyProtection="1">
      <alignment vertical="center"/>
    </xf>
    <xf numFmtId="0" fontId="78" fillId="40" borderId="54" xfId="0" applyFont="1" applyFill="1" applyBorder="1" applyProtection="1">
      <alignment vertical="center"/>
    </xf>
    <xf numFmtId="0" fontId="78" fillId="40" borderId="52" xfId="0" applyFont="1" applyFill="1" applyBorder="1" applyProtection="1">
      <alignment vertical="center"/>
    </xf>
    <xf numFmtId="0" fontId="78" fillId="40" borderId="45" xfId="0" applyFont="1" applyFill="1" applyBorder="1" applyProtection="1">
      <alignment vertical="center"/>
    </xf>
    <xf numFmtId="0" fontId="36" fillId="40" borderId="132" xfId="0" applyFont="1" applyFill="1" applyBorder="1" applyProtection="1">
      <alignment vertical="center"/>
    </xf>
    <xf numFmtId="0" fontId="78" fillId="40" borderId="132" xfId="0" applyFont="1" applyFill="1" applyBorder="1" applyProtection="1">
      <alignment vertical="center"/>
    </xf>
    <xf numFmtId="0" fontId="40" fillId="23" borderId="35" xfId="0" applyFont="1" applyFill="1" applyBorder="1" applyAlignment="1" applyProtection="1">
      <alignment horizontal="center" vertical="center"/>
    </xf>
    <xf numFmtId="0" fontId="40" fillId="23" borderId="31" xfId="0" applyFont="1" applyFill="1" applyBorder="1" applyAlignment="1" applyProtection="1">
      <alignment horizontal="center" vertical="center"/>
    </xf>
    <xf numFmtId="0" fontId="6" fillId="26" borderId="5" xfId="0" quotePrefix="1" applyFont="1" applyFill="1" applyBorder="1" applyAlignment="1" applyProtection="1">
      <alignment horizontal="left" vertical="center"/>
    </xf>
    <xf numFmtId="0" fontId="6" fillId="26" borderId="5" xfId="0" applyFont="1" applyFill="1" applyBorder="1" applyAlignment="1" applyProtection="1">
      <alignment horizontal="left" vertical="center"/>
    </xf>
    <xf numFmtId="0" fontId="16" fillId="2" borderId="217" xfId="0" applyFont="1" applyFill="1" applyBorder="1" applyAlignment="1" applyProtection="1">
      <alignment horizontal="center" vertical="center"/>
      <protection locked="0"/>
    </xf>
    <xf numFmtId="0" fontId="59" fillId="16" borderId="5" xfId="0" applyFont="1" applyFill="1" applyBorder="1" applyAlignment="1" applyProtection="1">
      <alignment horizontal="center" vertical="center"/>
    </xf>
    <xf numFmtId="0" fontId="59" fillId="19" borderId="5" xfId="0" applyFont="1" applyFill="1" applyBorder="1" applyAlignment="1" applyProtection="1">
      <alignment horizontal="center" vertical="center"/>
    </xf>
    <xf numFmtId="0" fontId="2" fillId="23" borderId="95" xfId="0" applyFont="1" applyFill="1" applyBorder="1" applyAlignment="1" applyProtection="1">
      <alignment horizontal="center" vertical="center"/>
    </xf>
    <xf numFmtId="0" fontId="2" fillId="23" borderId="149" xfId="0" applyFont="1" applyFill="1" applyBorder="1" applyAlignment="1" applyProtection="1">
      <alignment horizontal="center" vertical="center"/>
    </xf>
    <xf numFmtId="0" fontId="69" fillId="0" borderId="51" xfId="0" applyFont="1" applyFill="1" applyBorder="1" applyAlignment="1" applyProtection="1">
      <alignment horizontal="center" vertical="center" wrapText="1"/>
      <protection locked="0"/>
    </xf>
    <xf numFmtId="0" fontId="69" fillId="0" borderId="25" xfId="0" applyFont="1" applyFill="1" applyBorder="1" applyAlignment="1" applyProtection="1">
      <alignment horizontal="center" vertical="center"/>
      <protection locked="0"/>
    </xf>
    <xf numFmtId="0" fontId="69" fillId="0" borderId="53" xfId="0" applyFont="1" applyFill="1" applyBorder="1" applyAlignment="1" applyProtection="1">
      <alignment horizontal="center" vertical="center"/>
      <protection locked="0"/>
    </xf>
    <xf numFmtId="0" fontId="80" fillId="55" borderId="382" xfId="0" applyFont="1" applyFill="1" applyBorder="1" applyAlignment="1" applyProtection="1">
      <alignment horizontal="center" vertical="center"/>
    </xf>
    <xf numFmtId="0" fontId="2" fillId="0" borderId="16" xfId="0" applyFont="1" applyFill="1" applyBorder="1" applyProtection="1">
      <alignment vertical="center"/>
    </xf>
    <xf numFmtId="0" fontId="6" fillId="27" borderId="5" xfId="0" applyFont="1" applyFill="1" applyBorder="1" applyAlignment="1" applyProtection="1">
      <alignment horizontal="right" vertical="center"/>
    </xf>
    <xf numFmtId="0" fontId="2" fillId="23" borderId="35" xfId="0" applyFont="1" applyFill="1" applyBorder="1" applyAlignment="1" applyProtection="1">
      <alignment horizontal="center" vertical="center"/>
    </xf>
    <xf numFmtId="0" fontId="2" fillId="23" borderId="31" xfId="0" applyFont="1" applyFill="1" applyBorder="1" applyAlignment="1" applyProtection="1">
      <alignment horizontal="center" vertical="center"/>
    </xf>
    <xf numFmtId="0" fontId="6" fillId="32" borderId="23" xfId="0" applyFont="1" applyFill="1" applyBorder="1" applyAlignment="1" applyProtection="1">
      <alignment horizontal="center" vertical="center"/>
    </xf>
    <xf numFmtId="0" fontId="16" fillId="0" borderId="388" xfId="0" applyFont="1" applyFill="1" applyBorder="1" applyAlignment="1" applyProtection="1">
      <alignment horizontal="center" vertical="center"/>
      <protection locked="0"/>
    </xf>
    <xf numFmtId="0" fontId="16" fillId="0" borderId="389" xfId="0" applyFont="1" applyFill="1" applyBorder="1" applyAlignment="1" applyProtection="1">
      <alignment horizontal="center" vertical="center"/>
      <protection locked="0"/>
    </xf>
    <xf numFmtId="0" fontId="16" fillId="0" borderId="391" xfId="0" applyFont="1" applyFill="1" applyBorder="1" applyAlignment="1" applyProtection="1">
      <alignment horizontal="center" vertical="center"/>
      <protection locked="0"/>
    </xf>
    <xf numFmtId="0" fontId="16" fillId="0" borderId="392" xfId="0" applyFont="1" applyFill="1" applyBorder="1" applyAlignment="1" applyProtection="1">
      <alignment horizontal="center" vertical="center"/>
      <protection locked="0"/>
    </xf>
    <xf numFmtId="0" fontId="16" fillId="0" borderId="393" xfId="0" applyFont="1" applyFill="1" applyBorder="1" applyAlignment="1" applyProtection="1">
      <alignment horizontal="center" vertical="center"/>
      <protection locked="0"/>
    </xf>
    <xf numFmtId="0" fontId="16" fillId="0" borderId="394" xfId="0" applyFont="1" applyFill="1" applyBorder="1" applyAlignment="1" applyProtection="1">
      <alignment horizontal="center" vertical="center"/>
      <protection locked="0"/>
    </xf>
    <xf numFmtId="0" fontId="16" fillId="0" borderId="395" xfId="0" applyFont="1" applyFill="1" applyBorder="1" applyAlignment="1" applyProtection="1">
      <alignment horizontal="center" vertical="center"/>
      <protection locked="0"/>
    </xf>
    <xf numFmtId="0" fontId="16" fillId="0" borderId="388" xfId="0" applyFont="1" applyFill="1" applyBorder="1" applyProtection="1">
      <alignment vertical="center"/>
      <protection locked="0"/>
    </xf>
    <xf numFmtId="0" fontId="16" fillId="0" borderId="389" xfId="0" applyFont="1" applyFill="1" applyBorder="1" applyProtection="1">
      <alignment vertical="center"/>
      <protection locked="0"/>
    </xf>
    <xf numFmtId="0" fontId="16" fillId="0" borderId="392" xfId="0" applyFont="1" applyFill="1" applyBorder="1" applyProtection="1">
      <alignment vertical="center"/>
      <protection locked="0"/>
    </xf>
    <xf numFmtId="0" fontId="79" fillId="56" borderId="382" xfId="0" applyFont="1" applyFill="1" applyBorder="1" applyAlignment="1" applyProtection="1">
      <alignment horizontal="center" vertical="center"/>
    </xf>
    <xf numFmtId="0" fontId="83" fillId="0" borderId="390" xfId="0" applyFont="1" applyFill="1" applyBorder="1" applyAlignment="1" applyProtection="1">
      <alignment horizontal="center" vertical="center"/>
      <protection locked="0"/>
    </xf>
    <xf numFmtId="0" fontId="4" fillId="53" borderId="370" xfId="0" applyFont="1" applyFill="1" applyBorder="1" applyAlignment="1" applyProtection="1">
      <alignment horizontal="center" vertical="center"/>
    </xf>
    <xf numFmtId="0" fontId="4" fillId="53" borderId="376" xfId="0" applyFont="1" applyFill="1" applyBorder="1" applyAlignment="1" applyProtection="1">
      <alignment horizontal="center" vertical="center"/>
    </xf>
    <xf numFmtId="0" fontId="4" fillId="53" borderId="375" xfId="0" applyFont="1" applyFill="1" applyBorder="1" applyAlignment="1" applyProtection="1">
      <alignment horizontal="center" vertical="center"/>
    </xf>
    <xf numFmtId="0" fontId="4" fillId="53" borderId="372" xfId="0" applyFont="1" applyFill="1" applyBorder="1" applyAlignment="1" applyProtection="1">
      <alignment horizontal="center" vertical="center"/>
    </xf>
    <xf numFmtId="0" fontId="4" fillId="53" borderId="17" xfId="0" applyFont="1" applyFill="1" applyBorder="1" applyAlignment="1" applyProtection="1">
      <alignment horizontal="center" vertical="center"/>
    </xf>
    <xf numFmtId="0" fontId="4" fillId="53" borderId="19" xfId="0" applyFont="1" applyFill="1" applyBorder="1" applyAlignment="1" applyProtection="1">
      <alignment horizontal="center" vertical="center"/>
    </xf>
    <xf numFmtId="0" fontId="4" fillId="53" borderId="8" xfId="0" applyFont="1" applyFill="1" applyBorder="1" applyAlignment="1" applyProtection="1">
      <alignment horizontal="center" vertical="center"/>
    </xf>
    <xf numFmtId="0" fontId="4" fillId="4" borderId="370" xfId="0" applyFont="1" applyFill="1" applyBorder="1" applyAlignment="1" applyProtection="1">
      <alignment horizontal="center" vertical="center"/>
    </xf>
    <xf numFmtId="0" fontId="4" fillId="4" borderId="376" xfId="0" applyFont="1" applyFill="1" applyBorder="1" applyAlignment="1" applyProtection="1">
      <alignment horizontal="center" vertical="center"/>
    </xf>
    <xf numFmtId="0" fontId="4" fillId="4" borderId="375" xfId="0" applyFont="1" applyFill="1" applyBorder="1" applyAlignment="1" applyProtection="1">
      <alignment horizontal="center" vertical="center"/>
    </xf>
    <xf numFmtId="0" fontId="4" fillId="4" borderId="372" xfId="0" applyFont="1" applyFill="1" applyBorder="1" applyAlignment="1" applyProtection="1">
      <alignment horizontal="center" vertical="center"/>
    </xf>
    <xf numFmtId="0" fontId="4" fillId="4" borderId="17" xfId="0" applyFont="1" applyFill="1" applyBorder="1" applyAlignment="1" applyProtection="1">
      <alignment horizontal="center" vertical="center"/>
    </xf>
    <xf numFmtId="0" fontId="4" fillId="4" borderId="19" xfId="0" applyFont="1" applyFill="1" applyBorder="1" applyAlignment="1" applyProtection="1">
      <alignment horizontal="center" vertical="center"/>
    </xf>
    <xf numFmtId="0" fontId="4" fillId="4" borderId="8" xfId="0" applyFont="1" applyFill="1" applyBorder="1" applyAlignment="1" applyProtection="1">
      <alignment horizontal="center" vertical="center"/>
    </xf>
    <xf numFmtId="0" fontId="59" fillId="16" borderId="5" xfId="0" applyFont="1" applyFill="1" applyBorder="1" applyAlignment="1" applyProtection="1">
      <alignment horizontal="center" vertical="center"/>
    </xf>
    <xf numFmtId="0" fontId="59" fillId="19" borderId="5" xfId="0" applyFont="1" applyFill="1" applyBorder="1" applyAlignment="1" applyProtection="1">
      <alignment horizontal="center" vertical="center"/>
    </xf>
    <xf numFmtId="0" fontId="16" fillId="2" borderId="217" xfId="0" applyFont="1" applyFill="1" applyBorder="1" applyAlignment="1" applyProtection="1">
      <alignment horizontal="center" vertical="center"/>
      <protection locked="0"/>
    </xf>
    <xf numFmtId="0" fontId="7" fillId="29" borderId="351" xfId="0" applyFont="1" applyFill="1" applyBorder="1" applyAlignment="1" applyProtection="1">
      <alignment vertical="center"/>
      <protection locked="0"/>
    </xf>
    <xf numFmtId="0" fontId="4" fillId="29" borderId="370" xfId="0" applyFont="1" applyFill="1" applyBorder="1" applyAlignment="1" applyProtection="1">
      <alignment horizontal="center" vertical="center"/>
    </xf>
    <xf numFmtId="0" fontId="4" fillId="29" borderId="376" xfId="0" applyFont="1" applyFill="1" applyBorder="1" applyAlignment="1" applyProtection="1">
      <alignment horizontal="center" vertical="center"/>
    </xf>
    <xf numFmtId="0" fontId="4" fillId="29" borderId="375" xfId="0" applyFont="1" applyFill="1" applyBorder="1" applyAlignment="1" applyProtection="1">
      <alignment horizontal="center" vertical="center"/>
    </xf>
    <xf numFmtId="0" fontId="4" fillId="29" borderId="372" xfId="0" applyFont="1" applyFill="1" applyBorder="1" applyAlignment="1" applyProtection="1">
      <alignment horizontal="center" vertical="center"/>
    </xf>
    <xf numFmtId="0" fontId="7" fillId="29" borderId="23" xfId="0" applyFont="1" applyFill="1" applyBorder="1" applyAlignment="1" applyProtection="1">
      <alignment vertical="center"/>
    </xf>
    <xf numFmtId="0" fontId="4" fillId="29" borderId="17" xfId="0" applyFont="1" applyFill="1" applyBorder="1" applyAlignment="1" applyProtection="1">
      <alignment horizontal="center" vertical="center"/>
    </xf>
    <xf numFmtId="0" fontId="4" fillId="29" borderId="19" xfId="0" applyFont="1" applyFill="1" applyBorder="1" applyAlignment="1" applyProtection="1">
      <alignment horizontal="center" vertical="center"/>
    </xf>
    <xf numFmtId="0" fontId="4" fillId="29" borderId="8" xfId="0" applyFont="1" applyFill="1" applyBorder="1" applyAlignment="1" applyProtection="1">
      <alignment horizontal="center" vertical="center"/>
    </xf>
    <xf numFmtId="0" fontId="7" fillId="29" borderId="3" xfId="0" applyFont="1" applyFill="1" applyBorder="1" applyAlignment="1" applyProtection="1">
      <alignment vertical="center" wrapText="1"/>
    </xf>
    <xf numFmtId="0" fontId="4" fillId="29" borderId="3" xfId="0" applyFont="1" applyFill="1" applyBorder="1" applyAlignment="1" applyProtection="1">
      <alignment horizontal="center" vertical="center"/>
    </xf>
    <xf numFmtId="0" fontId="16" fillId="6" borderId="263" xfId="0" applyFont="1" applyFill="1" applyBorder="1" applyAlignment="1" applyProtection="1">
      <alignment horizontal="center" vertical="center"/>
      <protection locked="0"/>
    </xf>
    <xf numFmtId="0" fontId="5" fillId="0" borderId="188" xfId="0" applyFont="1" applyFill="1" applyBorder="1" applyAlignment="1" applyProtection="1">
      <alignment horizontal="center" vertical="center"/>
      <protection locked="0"/>
    </xf>
    <xf numFmtId="0" fontId="5" fillId="0" borderId="66" xfId="0" applyFont="1" applyFill="1" applyBorder="1" applyAlignment="1" applyProtection="1">
      <alignment horizontal="center" vertical="center"/>
      <protection locked="0"/>
    </xf>
    <xf numFmtId="0" fontId="5" fillId="0" borderId="73" xfId="0" applyFont="1" applyFill="1" applyBorder="1" applyAlignment="1" applyProtection="1">
      <alignment horizontal="center" vertical="center"/>
      <protection locked="0"/>
    </xf>
    <xf numFmtId="0" fontId="5" fillId="0" borderId="352" xfId="0" applyFont="1" applyFill="1" applyBorder="1" applyAlignment="1" applyProtection="1">
      <alignment horizontal="center" vertical="center"/>
      <protection locked="0"/>
    </xf>
    <xf numFmtId="0" fontId="16" fillId="2" borderId="363" xfId="0" applyFont="1" applyFill="1" applyBorder="1" applyAlignment="1" applyProtection="1">
      <alignment horizontal="center" vertical="center"/>
      <protection locked="0"/>
    </xf>
    <xf numFmtId="0" fontId="16" fillId="2" borderId="307" xfId="0" applyFont="1" applyFill="1" applyBorder="1" applyAlignment="1" applyProtection="1">
      <alignment horizontal="center" vertical="center"/>
      <protection locked="0"/>
    </xf>
    <xf numFmtId="0" fontId="16" fillId="2" borderId="217" xfId="0" applyFont="1" applyFill="1" applyBorder="1" applyAlignment="1" applyProtection="1">
      <alignment horizontal="center" vertical="center"/>
      <protection locked="0"/>
    </xf>
    <xf numFmtId="0" fontId="59" fillId="16" borderId="5" xfId="0" applyFont="1" applyFill="1" applyBorder="1" applyAlignment="1" applyProtection="1">
      <alignment horizontal="center" vertical="center"/>
    </xf>
    <xf numFmtId="0" fontId="59" fillId="19" borderId="5" xfId="0" applyFont="1" applyFill="1" applyBorder="1" applyAlignment="1" applyProtection="1">
      <alignment horizontal="center" vertical="center"/>
    </xf>
    <xf numFmtId="0" fontId="2" fillId="18" borderId="22" xfId="0" applyFont="1" applyFill="1" applyBorder="1" applyAlignment="1" applyProtection="1">
      <alignment vertical="center" textRotation="255"/>
    </xf>
    <xf numFmtId="0" fontId="2" fillId="18" borderId="23" xfId="0" applyFont="1" applyFill="1" applyBorder="1" applyAlignment="1" applyProtection="1">
      <alignment vertical="center" textRotation="255"/>
    </xf>
    <xf numFmtId="0" fontId="6" fillId="57" borderId="5" xfId="0" applyFont="1" applyFill="1" applyBorder="1" applyAlignment="1" applyProtection="1">
      <alignment horizontal="right" vertical="center"/>
    </xf>
    <xf numFmtId="0" fontId="6" fillId="57" borderId="5" xfId="0" applyFont="1" applyFill="1" applyBorder="1" applyProtection="1">
      <alignment vertical="center"/>
    </xf>
    <xf numFmtId="0" fontId="6" fillId="57" borderId="5" xfId="0" applyFont="1" applyFill="1" applyBorder="1" applyAlignment="1" applyProtection="1">
      <alignment horizontal="center" vertical="center"/>
    </xf>
    <xf numFmtId="0" fontId="6" fillId="57" borderId="6" xfId="0" applyFont="1" applyFill="1" applyBorder="1" applyAlignment="1" applyProtection="1">
      <alignment horizontal="center" vertical="center"/>
    </xf>
    <xf numFmtId="0" fontId="12" fillId="57" borderId="121" xfId="0" applyFont="1" applyFill="1" applyBorder="1" applyAlignment="1" applyProtection="1">
      <alignment horizontal="center" vertical="center"/>
    </xf>
    <xf numFmtId="0" fontId="36" fillId="57" borderId="9" xfId="0" applyFont="1" applyFill="1" applyBorder="1" applyAlignment="1" applyProtection="1">
      <alignment horizontal="center" vertical="center"/>
    </xf>
    <xf numFmtId="0" fontId="46" fillId="57" borderId="118" xfId="0" applyFont="1" applyFill="1" applyBorder="1" applyAlignment="1" applyProtection="1">
      <alignment horizontal="center" vertical="center"/>
    </xf>
    <xf numFmtId="0" fontId="44" fillId="57" borderId="39" xfId="0" applyFont="1" applyFill="1" applyBorder="1" applyAlignment="1" applyProtection="1">
      <alignment horizontal="center" vertical="center"/>
    </xf>
    <xf numFmtId="0" fontId="2" fillId="18" borderId="3" xfId="0" applyFont="1" applyFill="1" applyBorder="1" applyProtection="1">
      <alignment vertical="center"/>
    </xf>
    <xf numFmtId="0" fontId="6" fillId="18" borderId="3" xfId="0" applyFont="1" applyFill="1" applyBorder="1" applyAlignment="1" applyProtection="1">
      <alignment horizontal="right" vertical="center"/>
    </xf>
    <xf numFmtId="0" fontId="2" fillId="18" borderId="8" xfId="0" applyFont="1" applyFill="1" applyBorder="1" applyProtection="1">
      <alignment vertical="center"/>
    </xf>
    <xf numFmtId="0" fontId="12" fillId="18" borderId="111" xfId="0" applyFont="1" applyFill="1" applyBorder="1" applyAlignment="1" applyProtection="1">
      <alignment horizontal="center" vertical="center"/>
    </xf>
    <xf numFmtId="0" fontId="36" fillId="18" borderId="8" xfId="0" applyFont="1" applyFill="1" applyBorder="1" applyAlignment="1" applyProtection="1">
      <alignment horizontal="center" vertical="center"/>
    </xf>
    <xf numFmtId="0" fontId="61" fillId="18" borderId="121" xfId="0" applyFont="1" applyFill="1" applyBorder="1" applyAlignment="1" applyProtection="1">
      <alignment horizontal="center" vertical="center"/>
    </xf>
    <xf numFmtId="0" fontId="6" fillId="18" borderId="8" xfId="0" applyFont="1" applyFill="1" applyBorder="1" applyAlignment="1" applyProtection="1">
      <alignment horizontal="center" vertical="center"/>
    </xf>
    <xf numFmtId="0" fontId="2" fillId="2" borderId="5" xfId="0" applyFont="1" applyFill="1" applyBorder="1" applyAlignment="1" applyProtection="1">
      <alignment vertical="center"/>
    </xf>
    <xf numFmtId="0" fontId="6" fillId="2" borderId="5" xfId="0" applyFont="1" applyFill="1" applyBorder="1" applyAlignment="1" applyProtection="1">
      <alignment horizontal="right" vertical="center"/>
    </xf>
    <xf numFmtId="0" fontId="2" fillId="2" borderId="9" xfId="0" applyFont="1" applyFill="1" applyBorder="1" applyProtection="1">
      <alignment vertical="center"/>
    </xf>
    <xf numFmtId="0" fontId="18" fillId="2" borderId="121" xfId="0" applyFont="1" applyFill="1" applyBorder="1" applyAlignment="1" applyProtection="1">
      <alignment horizontal="center" vertical="center"/>
    </xf>
    <xf numFmtId="0" fontId="36" fillId="2" borderId="129" xfId="0" applyFont="1" applyFill="1" applyBorder="1" applyAlignment="1" applyProtection="1">
      <alignment horizontal="center" vertical="center"/>
    </xf>
    <xf numFmtId="0" fontId="61" fillId="2" borderId="111" xfId="0" applyFont="1" applyFill="1" applyBorder="1" applyAlignment="1" applyProtection="1">
      <alignment horizontal="center" vertical="center"/>
    </xf>
    <xf numFmtId="0" fontId="16" fillId="2" borderId="39" xfId="0" applyFont="1" applyFill="1" applyBorder="1" applyAlignment="1" applyProtection="1">
      <alignment horizontal="center" vertical="center"/>
    </xf>
    <xf numFmtId="0" fontId="2" fillId="18" borderId="21" xfId="0" applyFont="1" applyFill="1" applyBorder="1" applyProtection="1">
      <alignment vertical="center"/>
    </xf>
    <xf numFmtId="0" fontId="6" fillId="4" borderId="5" xfId="0" applyFont="1" applyFill="1" applyBorder="1" applyAlignment="1" applyProtection="1">
      <alignment vertical="center"/>
    </xf>
    <xf numFmtId="0" fontId="25" fillId="4" borderId="5" xfId="0" applyFont="1" applyFill="1" applyBorder="1" applyAlignment="1" applyProtection="1">
      <alignment vertical="center"/>
    </xf>
    <xf numFmtId="0" fontId="4" fillId="0" borderId="51" xfId="0" applyFont="1" applyFill="1" applyBorder="1" applyAlignment="1" applyProtection="1">
      <alignment vertical="center"/>
      <protection locked="0"/>
    </xf>
    <xf numFmtId="0" fontId="4" fillId="0" borderId="397" xfId="0" applyFont="1" applyFill="1" applyBorder="1" applyAlignment="1" applyProtection="1">
      <alignment vertical="center"/>
      <protection locked="0"/>
    </xf>
    <xf numFmtId="0" fontId="16" fillId="2" borderId="178" xfId="0" applyFont="1" applyFill="1" applyBorder="1" applyAlignment="1" applyProtection="1">
      <alignment horizontal="center" vertical="center"/>
      <protection locked="0"/>
    </xf>
    <xf numFmtId="0" fontId="16" fillId="2" borderId="195" xfId="0" applyFont="1" applyFill="1" applyBorder="1" applyAlignment="1" applyProtection="1">
      <alignment horizontal="center" vertical="center"/>
      <protection locked="0"/>
    </xf>
    <xf numFmtId="0" fontId="4" fillId="0" borderId="353" xfId="0" applyFont="1" applyFill="1" applyBorder="1" applyAlignment="1" applyProtection="1">
      <alignment vertical="center"/>
    </xf>
    <xf numFmtId="0" fontId="16" fillId="6" borderId="183" xfId="0" applyFont="1" applyFill="1" applyBorder="1" applyAlignment="1" applyProtection="1">
      <alignment horizontal="center" vertical="center"/>
      <protection locked="0"/>
    </xf>
    <xf numFmtId="0" fontId="16" fillId="6" borderId="67" xfId="0" applyFont="1" applyFill="1" applyBorder="1" applyAlignment="1" applyProtection="1">
      <alignment horizontal="center" vertical="center"/>
      <protection locked="0"/>
    </xf>
    <xf numFmtId="0" fontId="16" fillId="6" borderId="174" xfId="0" applyFont="1" applyFill="1" applyBorder="1" applyAlignment="1" applyProtection="1">
      <alignment horizontal="center" vertical="center"/>
      <protection locked="0"/>
    </xf>
    <xf numFmtId="0" fontId="16" fillId="6" borderId="72" xfId="0" applyFont="1" applyFill="1" applyBorder="1" applyAlignment="1" applyProtection="1">
      <alignment horizontal="center" vertical="center"/>
      <protection locked="0"/>
    </xf>
    <xf numFmtId="0" fontId="23" fillId="0" borderId="254" xfId="0" applyFont="1" applyFill="1" applyBorder="1" applyAlignment="1" applyProtection="1">
      <alignment horizontal="center" vertical="center"/>
      <protection locked="0"/>
    </xf>
    <xf numFmtId="0" fontId="2" fillId="0" borderId="117" xfId="0" applyFont="1" applyFill="1" applyBorder="1" applyAlignment="1" applyProtection="1">
      <alignment vertical="center"/>
    </xf>
    <xf numFmtId="0" fontId="4" fillId="12" borderId="398" xfId="0" applyFont="1" applyFill="1" applyBorder="1" applyAlignment="1" applyProtection="1">
      <alignment horizontal="center" vertical="center"/>
    </xf>
    <xf numFmtId="0" fontId="4" fillId="12" borderId="399" xfId="0" applyFont="1" applyFill="1" applyBorder="1" applyAlignment="1" applyProtection="1">
      <alignment horizontal="center" vertical="center"/>
    </xf>
    <xf numFmtId="0" fontId="4" fillId="12" borderId="400" xfId="0" applyFont="1" applyFill="1" applyBorder="1" applyAlignment="1" applyProtection="1">
      <alignment horizontal="center" vertical="center"/>
    </xf>
    <xf numFmtId="0" fontId="4" fillId="12" borderId="6" xfId="0" applyFont="1" applyFill="1" applyBorder="1" applyAlignment="1" applyProtection="1">
      <alignment horizontal="center" vertical="center"/>
    </xf>
    <xf numFmtId="0" fontId="6" fillId="0" borderId="0" xfId="0" applyFont="1" applyFill="1" applyBorder="1" applyAlignment="1" applyProtection="1">
      <alignment horizontal="center" vertical="center" textRotation="90"/>
    </xf>
    <xf numFmtId="0" fontId="10" fillId="0" borderId="401" xfId="0" applyFont="1" applyFill="1" applyBorder="1" applyProtection="1">
      <alignment vertical="center"/>
    </xf>
    <xf numFmtId="0" fontId="16" fillId="6" borderId="402" xfId="0" applyFont="1" applyFill="1" applyBorder="1" applyAlignment="1" applyProtection="1">
      <alignment horizontal="center" vertical="center"/>
      <protection locked="0"/>
    </xf>
    <xf numFmtId="0" fontId="16" fillId="6" borderId="403" xfId="0" applyFont="1" applyFill="1" applyBorder="1" applyAlignment="1" applyProtection="1">
      <alignment horizontal="center" vertical="center"/>
      <protection locked="0"/>
    </xf>
    <xf numFmtId="0" fontId="36" fillId="0" borderId="404" xfId="0" applyFont="1" applyFill="1" applyBorder="1" applyAlignment="1" applyProtection="1">
      <alignment horizontal="center" vertical="center"/>
    </xf>
    <xf numFmtId="0" fontId="16" fillId="3" borderId="405" xfId="0" applyFont="1" applyFill="1" applyBorder="1" applyAlignment="1" applyProtection="1">
      <alignment horizontal="center" vertical="center"/>
      <protection locked="0"/>
    </xf>
    <xf numFmtId="0" fontId="6" fillId="0" borderId="406" xfId="0" applyFont="1" applyFill="1" applyBorder="1" applyAlignment="1" applyProtection="1">
      <alignment horizontal="center" vertical="center"/>
    </xf>
    <xf numFmtId="0" fontId="6" fillId="0" borderId="407" xfId="0" applyFont="1" applyFill="1" applyBorder="1" applyAlignment="1" applyProtection="1">
      <alignment horizontal="center" vertical="center" textRotation="90"/>
    </xf>
    <xf numFmtId="0" fontId="6" fillId="0" borderId="409" xfId="0" applyFont="1" applyFill="1" applyBorder="1" applyAlignment="1" applyProtection="1">
      <alignment horizontal="center" vertical="center"/>
    </xf>
    <xf numFmtId="0" fontId="4" fillId="0" borderId="25" xfId="0" applyFont="1" applyFill="1" applyBorder="1" applyAlignment="1" applyProtection="1">
      <alignment vertical="center"/>
    </xf>
    <xf numFmtId="0" fontId="4" fillId="0" borderId="410" xfId="0" applyFont="1" applyFill="1" applyBorder="1" applyAlignment="1" applyProtection="1">
      <alignment vertical="center"/>
    </xf>
    <xf numFmtId="0" fontId="16" fillId="6" borderId="411" xfId="0" applyFont="1" applyFill="1" applyBorder="1" applyAlignment="1" applyProtection="1">
      <alignment horizontal="center" vertical="center"/>
      <protection locked="0"/>
    </xf>
    <xf numFmtId="0" fontId="16" fillId="6" borderId="412" xfId="0" applyFont="1" applyFill="1" applyBorder="1" applyAlignment="1" applyProtection="1">
      <alignment horizontal="center" vertical="center"/>
      <protection locked="0"/>
    </xf>
    <xf numFmtId="0" fontId="36" fillId="0" borderId="413" xfId="0" applyFont="1" applyFill="1" applyBorder="1" applyAlignment="1" applyProtection="1">
      <alignment horizontal="center" vertical="center"/>
      <protection hidden="1"/>
    </xf>
    <xf numFmtId="0" fontId="16" fillId="3" borderId="414" xfId="0" applyFont="1" applyFill="1" applyBorder="1" applyAlignment="1" applyProtection="1">
      <alignment horizontal="center" vertical="center"/>
      <protection locked="0"/>
    </xf>
    <xf numFmtId="0" fontId="6" fillId="0" borderId="415" xfId="0" applyFont="1" applyFill="1" applyBorder="1" applyAlignment="1" applyProtection="1">
      <alignment horizontal="center" vertical="center"/>
    </xf>
    <xf numFmtId="0" fontId="36" fillId="0" borderId="412" xfId="0" applyFont="1" applyFill="1" applyBorder="1" applyAlignment="1" applyProtection="1">
      <alignment horizontal="center" vertical="center"/>
    </xf>
    <xf numFmtId="0" fontId="2" fillId="0" borderId="416" xfId="0" applyFont="1" applyFill="1" applyBorder="1" applyProtection="1">
      <alignment vertical="center"/>
      <protection locked="0"/>
    </xf>
    <xf numFmtId="0" fontId="36" fillId="0" borderId="417" xfId="0" applyFont="1" applyFill="1" applyBorder="1" applyAlignment="1" applyProtection="1">
      <alignment horizontal="center" vertical="center"/>
    </xf>
    <xf numFmtId="0" fontId="5" fillId="0" borderId="418" xfId="0" applyFont="1" applyFill="1" applyBorder="1" applyAlignment="1" applyProtection="1">
      <alignment horizontal="center" vertical="center"/>
      <protection locked="0"/>
    </xf>
    <xf numFmtId="0" fontId="2" fillId="0" borderId="397" xfId="0" applyFont="1" applyFill="1" applyBorder="1" applyProtection="1">
      <alignment vertical="center"/>
      <protection locked="0"/>
    </xf>
    <xf numFmtId="0" fontId="2" fillId="0" borderId="125" xfId="0" applyFont="1" applyFill="1" applyBorder="1" applyAlignment="1" applyProtection="1">
      <alignment horizontal="center" vertical="center"/>
      <protection locked="0"/>
    </xf>
    <xf numFmtId="0" fontId="10" fillId="0" borderId="163" xfId="0" applyFont="1" applyFill="1" applyBorder="1" applyProtection="1">
      <alignment vertical="center"/>
    </xf>
    <xf numFmtId="0" fontId="16" fillId="21" borderId="419" xfId="0" applyFont="1" applyFill="1" applyBorder="1" applyAlignment="1" applyProtection="1">
      <alignment horizontal="center" vertical="center"/>
      <protection locked="0"/>
    </xf>
    <xf numFmtId="0" fontId="6" fillId="0" borderId="130" xfId="0" applyFont="1" applyFill="1" applyBorder="1" applyAlignment="1" applyProtection="1">
      <alignment horizontal="center" vertical="center" textRotation="90"/>
    </xf>
    <xf numFmtId="0" fontId="2" fillId="0" borderId="24" xfId="0" applyFont="1" applyFill="1" applyBorder="1" applyProtection="1">
      <alignment vertical="center"/>
      <protection locked="0"/>
    </xf>
    <xf numFmtId="0" fontId="4" fillId="0" borderId="0" xfId="0" applyFont="1" applyFill="1" applyBorder="1" applyProtection="1">
      <alignment vertical="center"/>
    </xf>
    <xf numFmtId="0" fontId="23" fillId="4" borderId="408" xfId="0" applyFont="1" applyFill="1" applyBorder="1" applyAlignment="1" applyProtection="1">
      <alignment horizontal="center" vertical="center"/>
    </xf>
    <xf numFmtId="0" fontId="16" fillId="0" borderId="420" xfId="0" applyFont="1" applyFill="1" applyBorder="1" applyAlignment="1" applyProtection="1">
      <alignment horizontal="center" vertical="center"/>
      <protection locked="0"/>
    </xf>
    <xf numFmtId="0" fontId="16" fillId="0" borderId="421" xfId="0" applyFont="1" applyFill="1" applyBorder="1" applyAlignment="1" applyProtection="1">
      <alignment horizontal="center" vertical="center"/>
      <protection locked="0"/>
    </xf>
    <xf numFmtId="0" fontId="10" fillId="0" borderId="0" xfId="0" applyFont="1" applyBorder="1" applyProtection="1">
      <alignment vertical="center"/>
    </xf>
    <xf numFmtId="0" fontId="4" fillId="12" borderId="17" xfId="0" applyFont="1" applyFill="1" applyBorder="1" applyAlignment="1" applyProtection="1">
      <alignment horizontal="center" vertical="center"/>
    </xf>
    <xf numFmtId="0" fontId="4" fillId="12" borderId="422" xfId="0" applyFont="1" applyFill="1" applyBorder="1" applyAlignment="1" applyProtection="1">
      <alignment horizontal="center" vertical="center"/>
    </xf>
    <xf numFmtId="0" fontId="4" fillId="12" borderId="423" xfId="0" applyFont="1" applyFill="1" applyBorder="1" applyAlignment="1" applyProtection="1">
      <alignment horizontal="center" vertical="center"/>
    </xf>
    <xf numFmtId="0" fontId="4" fillId="12" borderId="8" xfId="0" applyFont="1" applyFill="1" applyBorder="1" applyAlignment="1" applyProtection="1">
      <alignment horizontal="center" vertical="center"/>
    </xf>
    <xf numFmtId="0" fontId="6" fillId="0" borderId="0" xfId="0" applyFont="1" applyFill="1" applyBorder="1" applyAlignment="1" applyProtection="1">
      <alignment horizontal="center" vertical="center"/>
      <protection locked="0"/>
    </xf>
    <xf numFmtId="0" fontId="2" fillId="0" borderId="7" xfId="0" applyFont="1" applyFill="1" applyBorder="1" applyProtection="1">
      <alignment vertical="center"/>
    </xf>
    <xf numFmtId="0" fontId="6" fillId="0" borderId="120" xfId="0" applyFont="1" applyFill="1" applyBorder="1" applyAlignment="1" applyProtection="1">
      <alignment horizontal="center" vertical="center"/>
      <protection locked="0"/>
    </xf>
    <xf numFmtId="0" fontId="2" fillId="41" borderId="92" xfId="0" applyFont="1" applyFill="1" applyBorder="1" applyAlignment="1" applyProtection="1">
      <alignment horizontal="right" vertical="center"/>
    </xf>
    <xf numFmtId="0" fontId="0" fillId="0" borderId="26" xfId="0" applyFill="1" applyBorder="1" applyProtection="1">
      <alignment vertical="center"/>
    </xf>
    <xf numFmtId="0" fontId="2" fillId="0" borderId="331" xfId="0" applyFont="1" applyFill="1" applyBorder="1" applyAlignment="1" applyProtection="1">
      <alignment vertical="center" shrinkToFit="1"/>
    </xf>
    <xf numFmtId="0" fontId="4" fillId="46" borderId="424" xfId="0" applyFont="1" applyFill="1" applyBorder="1" applyAlignment="1" applyProtection="1">
      <alignment horizontal="center" vertical="center"/>
    </xf>
    <xf numFmtId="0" fontId="87" fillId="0" borderId="0" xfId="0" applyFont="1">
      <alignment vertical="center"/>
    </xf>
    <xf numFmtId="0" fontId="16" fillId="2" borderId="270" xfId="0" applyFont="1" applyFill="1" applyBorder="1" applyAlignment="1" applyProtection="1">
      <alignment horizontal="center" vertical="center"/>
      <protection locked="0"/>
    </xf>
    <xf numFmtId="0" fontId="16" fillId="2" borderId="57" xfId="0" applyFont="1" applyFill="1" applyBorder="1" applyAlignment="1" applyProtection="1">
      <alignment horizontal="center" vertical="center"/>
      <protection locked="0"/>
    </xf>
    <xf numFmtId="0" fontId="59" fillId="19" borderId="5" xfId="0" applyFont="1" applyFill="1" applyBorder="1" applyAlignment="1" applyProtection="1">
      <alignment horizontal="center" vertical="center"/>
    </xf>
    <xf numFmtId="0" fontId="16" fillId="2" borderId="217" xfId="0" applyFont="1" applyFill="1" applyBorder="1" applyAlignment="1" applyProtection="1">
      <alignment horizontal="center" vertical="center"/>
      <protection locked="0"/>
    </xf>
    <xf numFmtId="0" fontId="59" fillId="16" borderId="5" xfId="0" applyFont="1" applyFill="1" applyBorder="1" applyAlignment="1" applyProtection="1">
      <alignment horizontal="center" vertical="center"/>
    </xf>
    <xf numFmtId="0" fontId="9" fillId="0" borderId="0" xfId="0" applyFont="1">
      <alignment vertical="center"/>
    </xf>
    <xf numFmtId="0" fontId="19" fillId="0" borderId="112" xfId="0" applyFont="1" applyFill="1" applyBorder="1" applyAlignment="1" applyProtection="1">
      <alignment horizontal="center" vertical="center"/>
      <protection locked="0"/>
    </xf>
    <xf numFmtId="0" fontId="19" fillId="0" borderId="113" xfId="0" applyFont="1" applyFill="1" applyBorder="1" applyAlignment="1" applyProtection="1">
      <alignment horizontal="center" vertical="center"/>
      <protection locked="0"/>
    </xf>
    <xf numFmtId="0" fontId="19" fillId="0" borderId="119" xfId="0" applyFont="1" applyFill="1" applyBorder="1" applyAlignment="1" applyProtection="1">
      <alignment horizontal="center" vertical="center"/>
      <protection locked="0"/>
    </xf>
    <xf numFmtId="0" fontId="19" fillId="0" borderId="173" xfId="0" applyFont="1" applyFill="1" applyBorder="1" applyAlignment="1" applyProtection="1">
      <alignment horizontal="center" vertical="center"/>
      <protection locked="0"/>
    </xf>
    <xf numFmtId="0" fontId="88" fillId="0" borderId="214" xfId="0" applyFont="1" applyFill="1" applyBorder="1" applyAlignment="1" applyProtection="1">
      <alignment horizontal="center" vertical="center"/>
      <protection locked="0"/>
    </xf>
    <xf numFmtId="0" fontId="19" fillId="0" borderId="213" xfId="0" applyFont="1" applyFill="1" applyBorder="1" applyAlignment="1" applyProtection="1">
      <alignment horizontal="center" vertical="center"/>
      <protection locked="0"/>
    </xf>
    <xf numFmtId="0" fontId="19" fillId="0" borderId="214" xfId="0" applyFont="1" applyFill="1" applyBorder="1" applyAlignment="1" applyProtection="1">
      <alignment horizontal="center" vertical="center"/>
      <protection locked="0"/>
    </xf>
    <xf numFmtId="0" fontId="89" fillId="0" borderId="214" xfId="0" applyFont="1" applyFill="1" applyBorder="1" applyAlignment="1" applyProtection="1">
      <alignment horizontal="center" vertical="center"/>
      <protection locked="0"/>
    </xf>
    <xf numFmtId="0" fontId="5" fillId="0" borderId="182" xfId="0" applyFont="1" applyFill="1" applyBorder="1" applyAlignment="1" applyProtection="1">
      <alignment horizontal="center" vertical="center"/>
      <protection locked="0"/>
    </xf>
    <xf numFmtId="0" fontId="19" fillId="0" borderId="119" xfId="0" applyFont="1" applyFill="1" applyBorder="1" applyProtection="1">
      <alignment vertical="center"/>
      <protection locked="0"/>
    </xf>
    <xf numFmtId="0" fontId="9" fillId="0" borderId="0" xfId="0" applyFont="1" applyBorder="1">
      <alignment vertical="center"/>
    </xf>
    <xf numFmtId="0" fontId="90" fillId="0" borderId="0" xfId="0" applyFont="1" applyBorder="1">
      <alignment vertical="center"/>
    </xf>
    <xf numFmtId="0" fontId="91" fillId="0" borderId="0" xfId="0" applyFont="1" applyBorder="1">
      <alignment vertical="center"/>
    </xf>
    <xf numFmtId="0" fontId="92" fillId="0" borderId="0" xfId="0" applyFont="1" applyBorder="1">
      <alignment vertical="center"/>
    </xf>
    <xf numFmtId="0" fontId="7" fillId="0" borderId="1" xfId="0" applyFont="1" applyBorder="1" applyAlignment="1" applyProtection="1">
      <alignment vertical="center"/>
    </xf>
    <xf numFmtId="0" fontId="7" fillId="58" borderId="351" xfId="0" applyFont="1" applyFill="1" applyBorder="1" applyAlignment="1" applyProtection="1">
      <alignment vertical="center"/>
      <protection locked="0"/>
    </xf>
    <xf numFmtId="0" fontId="4" fillId="58" borderId="370" xfId="0" applyFont="1" applyFill="1" applyBorder="1" applyAlignment="1" applyProtection="1">
      <alignment horizontal="center" vertical="center"/>
    </xf>
    <xf numFmtId="0" fontId="4" fillId="58" borderId="376" xfId="0" applyFont="1" applyFill="1" applyBorder="1" applyAlignment="1" applyProtection="1">
      <alignment horizontal="center" vertical="center"/>
    </xf>
    <xf numFmtId="0" fontId="4" fillId="58" borderId="375" xfId="0" applyFont="1" applyFill="1" applyBorder="1" applyAlignment="1" applyProtection="1">
      <alignment horizontal="center" vertical="center"/>
    </xf>
    <xf numFmtId="0" fontId="4" fillId="58" borderId="372" xfId="0" applyFont="1" applyFill="1" applyBorder="1" applyAlignment="1" applyProtection="1">
      <alignment horizontal="center" vertical="center"/>
    </xf>
    <xf numFmtId="0" fontId="15" fillId="58" borderId="29" xfId="0" applyFont="1" applyFill="1" applyBorder="1" applyAlignment="1" applyProtection="1">
      <alignment vertical="center"/>
    </xf>
    <xf numFmtId="0" fontId="4" fillId="58" borderId="17" xfId="0" applyFont="1" applyFill="1" applyBorder="1" applyAlignment="1" applyProtection="1">
      <alignment horizontal="center" vertical="center"/>
    </xf>
    <xf numFmtId="0" fontId="4" fillId="58" borderId="19" xfId="0" applyFont="1" applyFill="1" applyBorder="1" applyAlignment="1" applyProtection="1">
      <alignment horizontal="center" vertical="center"/>
    </xf>
    <xf numFmtId="0" fontId="4" fillId="58" borderId="8" xfId="0" applyFont="1" applyFill="1" applyBorder="1" applyAlignment="1" applyProtection="1">
      <alignment horizontal="center" vertical="center"/>
    </xf>
    <xf numFmtId="0" fontId="7" fillId="58" borderId="3" xfId="0" applyFont="1" applyFill="1" applyBorder="1" applyAlignment="1" applyProtection="1">
      <alignment vertical="center" wrapText="1"/>
    </xf>
    <xf numFmtId="0" fontId="4" fillId="58" borderId="3" xfId="0" applyFont="1" applyFill="1" applyBorder="1" applyAlignment="1" applyProtection="1">
      <alignment horizontal="center" vertical="center"/>
    </xf>
    <xf numFmtId="0" fontId="2" fillId="0" borderId="425" xfId="0" applyFont="1" applyFill="1" applyBorder="1" applyProtection="1">
      <alignment vertical="center"/>
    </xf>
    <xf numFmtId="0" fontId="2" fillId="0" borderId="426" xfId="0" applyFont="1" applyFill="1" applyBorder="1" applyProtection="1">
      <alignment vertical="center"/>
    </xf>
    <xf numFmtId="0" fontId="2" fillId="0" borderId="427" xfId="0" applyFont="1" applyFill="1" applyBorder="1" applyProtection="1">
      <alignment vertical="center"/>
    </xf>
    <xf numFmtId="0" fontId="2" fillId="0" borderId="52" xfId="0" applyFont="1" applyBorder="1" applyProtection="1">
      <alignment vertical="center"/>
    </xf>
    <xf numFmtId="0" fontId="6" fillId="59" borderId="342" xfId="0" applyFont="1" applyFill="1" applyBorder="1" applyAlignment="1" applyProtection="1">
      <alignment horizontal="right" vertical="center"/>
    </xf>
    <xf numFmtId="0" fontId="94" fillId="3" borderId="43" xfId="0" applyFont="1" applyFill="1" applyBorder="1" applyAlignment="1" applyProtection="1">
      <alignment vertical="center"/>
      <protection locked="0"/>
    </xf>
    <xf numFmtId="0" fontId="94" fillId="3" borderId="338" xfId="0" applyFont="1" applyFill="1" applyBorder="1" applyAlignment="1" applyProtection="1">
      <alignment vertical="center"/>
      <protection locked="0"/>
    </xf>
    <xf numFmtId="0" fontId="94" fillId="3" borderId="339" xfId="0" applyFont="1" applyFill="1" applyBorder="1" applyAlignment="1" applyProtection="1">
      <alignment vertical="center"/>
      <protection locked="0"/>
    </xf>
    <xf numFmtId="0" fontId="94" fillId="3" borderId="340" xfId="0" applyFont="1" applyFill="1" applyBorder="1" applyAlignment="1" applyProtection="1">
      <alignment vertical="center"/>
      <protection locked="0"/>
    </xf>
    <xf numFmtId="0" fontId="4" fillId="0" borderId="0" xfId="0" applyFont="1" applyFill="1" applyBorder="1" applyAlignment="1" applyProtection="1">
      <alignment horizontal="left" vertical="center"/>
    </xf>
    <xf numFmtId="0" fontId="16" fillId="2" borderId="294" xfId="0" applyFont="1" applyFill="1" applyBorder="1" applyAlignment="1" applyProtection="1">
      <alignment horizontal="center" vertical="center"/>
      <protection locked="0"/>
    </xf>
    <xf numFmtId="0" fontId="59" fillId="19" borderId="5" xfId="0" applyFont="1" applyFill="1" applyBorder="1" applyAlignment="1" applyProtection="1">
      <alignment horizontal="center" vertical="center"/>
    </xf>
    <xf numFmtId="0" fontId="22" fillId="35" borderId="5" xfId="0" applyFont="1" applyFill="1" applyBorder="1" applyAlignment="1" applyProtection="1">
      <alignment horizontal="center" vertical="center"/>
    </xf>
    <xf numFmtId="0" fontId="22" fillId="54" borderId="5" xfId="0" applyFont="1" applyFill="1" applyBorder="1" applyAlignment="1" applyProtection="1">
      <alignment horizontal="center" vertical="center"/>
    </xf>
    <xf numFmtId="0" fontId="16" fillId="2" borderId="217" xfId="0" applyFont="1" applyFill="1" applyBorder="1" applyAlignment="1" applyProtection="1">
      <alignment horizontal="center" vertical="center"/>
      <protection locked="0"/>
    </xf>
    <xf numFmtId="0" fontId="59" fillId="16" borderId="5" xfId="0" applyFont="1" applyFill="1" applyBorder="1" applyAlignment="1" applyProtection="1">
      <alignment horizontal="center" vertical="center"/>
    </xf>
    <xf numFmtId="0" fontId="2" fillId="16" borderId="23" xfId="0" applyFont="1" applyFill="1" applyBorder="1" applyAlignment="1" applyProtection="1">
      <alignment vertical="center" textRotation="255"/>
    </xf>
    <xf numFmtId="0" fontId="2" fillId="16" borderId="3" xfId="0" applyFont="1" applyFill="1" applyBorder="1" applyAlignment="1" applyProtection="1">
      <alignment vertical="center" textRotation="255"/>
    </xf>
    <xf numFmtId="0" fontId="16" fillId="2" borderId="429" xfId="0" applyFont="1" applyFill="1" applyBorder="1" applyAlignment="1" applyProtection="1">
      <alignment horizontal="center" vertical="center"/>
      <protection locked="0"/>
    </xf>
    <xf numFmtId="0" fontId="16" fillId="0" borderId="430" xfId="0" applyFont="1" applyFill="1" applyBorder="1" applyAlignment="1" applyProtection="1">
      <alignment horizontal="center" vertical="center"/>
      <protection locked="0"/>
    </xf>
    <xf numFmtId="0" fontId="16" fillId="2" borderId="431" xfId="0" applyFont="1" applyFill="1" applyBorder="1" applyAlignment="1" applyProtection="1">
      <alignment horizontal="center" vertical="center"/>
      <protection locked="0"/>
    </xf>
    <xf numFmtId="0" fontId="16" fillId="2" borderId="78" xfId="0" applyFont="1" applyFill="1" applyBorder="1" applyAlignment="1" applyProtection="1">
      <alignment horizontal="center" vertical="center"/>
      <protection locked="0"/>
    </xf>
    <xf numFmtId="0" fontId="16" fillId="0" borderId="91" xfId="0" applyFont="1" applyFill="1" applyBorder="1" applyAlignment="1" applyProtection="1">
      <alignment horizontal="center" vertical="center"/>
      <protection locked="0"/>
    </xf>
    <xf numFmtId="0" fontId="16" fillId="0" borderId="216" xfId="0" applyFont="1" applyFill="1" applyBorder="1" applyAlignment="1" applyProtection="1">
      <alignment horizontal="center" vertical="center"/>
      <protection locked="0"/>
    </xf>
    <xf numFmtId="0" fontId="16" fillId="6" borderId="307" xfId="0" applyFont="1" applyFill="1" applyBorder="1" applyAlignment="1" applyProtection="1">
      <alignment horizontal="center" vertical="center"/>
      <protection locked="0"/>
    </xf>
    <xf numFmtId="0" fontId="16" fillId="0" borderId="432" xfId="0" applyFont="1" applyFill="1" applyBorder="1" applyAlignment="1" applyProtection="1">
      <alignment horizontal="center" vertical="center"/>
      <protection locked="0"/>
    </xf>
    <xf numFmtId="0" fontId="2" fillId="30" borderId="5" xfId="0" applyFont="1" applyFill="1" applyBorder="1" applyProtection="1">
      <alignment vertical="center"/>
    </xf>
    <xf numFmtId="0" fontId="2" fillId="0" borderId="72" xfId="0" applyFont="1" applyBorder="1" applyProtection="1">
      <alignment vertical="center"/>
    </xf>
    <xf numFmtId="0" fontId="2" fillId="0" borderId="433" xfId="0" applyFont="1" applyBorder="1" applyProtection="1">
      <alignment vertical="center"/>
    </xf>
    <xf numFmtId="0" fontId="16" fillId="0" borderId="363" xfId="0" applyFont="1" applyFill="1" applyBorder="1" applyAlignment="1" applyProtection="1">
      <alignment horizontal="center" vertical="center"/>
      <protection locked="0"/>
    </xf>
    <xf numFmtId="0" fontId="16" fillId="0" borderId="294" xfId="0" applyFont="1" applyFill="1" applyBorder="1" applyAlignment="1" applyProtection="1">
      <alignment horizontal="center" vertical="center"/>
      <protection locked="0"/>
    </xf>
    <xf numFmtId="0" fontId="16" fillId="2" borderId="434" xfId="0" applyFont="1" applyFill="1" applyBorder="1" applyAlignment="1" applyProtection="1">
      <alignment horizontal="center" vertical="center"/>
      <protection locked="0"/>
    </xf>
    <xf numFmtId="0" fontId="16" fillId="0" borderId="436" xfId="0" applyFont="1" applyFill="1" applyBorder="1" applyAlignment="1" applyProtection="1">
      <alignment horizontal="center" vertical="center"/>
      <protection locked="0"/>
    </xf>
    <xf numFmtId="0" fontId="36" fillId="30" borderId="129" xfId="0" applyFont="1" applyFill="1" applyBorder="1" applyAlignment="1" applyProtection="1">
      <alignment horizontal="center" vertical="center"/>
    </xf>
    <xf numFmtId="0" fontId="95" fillId="40" borderId="132" xfId="0" applyFont="1" applyFill="1" applyBorder="1" applyProtection="1">
      <alignment vertical="center"/>
    </xf>
    <xf numFmtId="0" fontId="59" fillId="15" borderId="3" xfId="0" applyFont="1" applyFill="1" applyBorder="1" applyAlignment="1" applyProtection="1">
      <alignment horizontal="center" vertical="center"/>
    </xf>
    <xf numFmtId="0" fontId="59" fillId="15" borderId="0" xfId="0" applyFont="1" applyFill="1" applyBorder="1" applyAlignment="1" applyProtection="1">
      <alignment horizontal="center" vertical="center"/>
    </xf>
    <xf numFmtId="0" fontId="6" fillId="15" borderId="130" xfId="0" applyFont="1" applyFill="1" applyBorder="1" applyAlignment="1" applyProtection="1">
      <alignment horizontal="center" vertical="center"/>
    </xf>
    <xf numFmtId="0" fontId="16" fillId="0" borderId="428" xfId="0" applyFont="1" applyFill="1" applyBorder="1" applyAlignment="1" applyProtection="1">
      <alignment horizontal="center" vertical="center"/>
      <protection locked="0"/>
    </xf>
    <xf numFmtId="0" fontId="16" fillId="0" borderId="437" xfId="0" applyFont="1" applyFill="1" applyBorder="1" applyAlignment="1" applyProtection="1">
      <alignment horizontal="center" vertical="center"/>
      <protection locked="0"/>
    </xf>
    <xf numFmtId="0" fontId="14" fillId="0" borderId="130" xfId="0" applyFont="1" applyFill="1" applyBorder="1" applyAlignment="1" applyProtection="1">
      <alignment vertical="center" textRotation="255"/>
    </xf>
    <xf numFmtId="0" fontId="14" fillId="0" borderId="247" xfId="0" applyFont="1" applyFill="1" applyBorder="1" applyAlignment="1" applyProtection="1">
      <alignment vertical="center" textRotation="255"/>
    </xf>
    <xf numFmtId="0" fontId="16" fillId="0" borderId="438" xfId="0" applyFont="1" applyFill="1" applyBorder="1" applyAlignment="1" applyProtection="1">
      <alignment horizontal="center" vertical="center"/>
      <protection locked="0"/>
    </xf>
    <xf numFmtId="0" fontId="36" fillId="0" borderId="439" xfId="0" applyFont="1" applyFill="1" applyBorder="1" applyAlignment="1" applyProtection="1">
      <alignment horizontal="center" vertical="center"/>
    </xf>
    <xf numFmtId="0" fontId="6" fillId="0" borderId="96" xfId="0" applyFont="1" applyFill="1" applyBorder="1" applyAlignment="1" applyProtection="1">
      <alignment horizontal="center" vertical="center"/>
    </xf>
    <xf numFmtId="0" fontId="14" fillId="0" borderId="0" xfId="0" applyFont="1" applyFill="1" applyBorder="1" applyAlignment="1" applyProtection="1">
      <alignment vertical="center" textRotation="255"/>
    </xf>
    <xf numFmtId="0" fontId="4" fillId="0" borderId="0" xfId="0" applyFont="1" applyFill="1" applyBorder="1" applyProtection="1">
      <alignment vertical="center"/>
      <protection locked="0"/>
    </xf>
    <xf numFmtId="0" fontId="16" fillId="40" borderId="307" xfId="0" applyFont="1" applyFill="1" applyBorder="1" applyAlignment="1" applyProtection="1">
      <alignment horizontal="center" vertical="center"/>
      <protection locked="0"/>
    </xf>
    <xf numFmtId="0" fontId="97" fillId="0" borderId="157" xfId="0" applyFont="1" applyFill="1" applyBorder="1" applyProtection="1">
      <alignment vertical="center"/>
    </xf>
    <xf numFmtId="0" fontId="97" fillId="27" borderId="5" xfId="0" applyFont="1" applyFill="1" applyBorder="1" applyProtection="1">
      <alignment vertical="center"/>
    </xf>
    <xf numFmtId="0" fontId="97" fillId="18" borderId="21" xfId="0" applyFont="1" applyFill="1" applyBorder="1" applyProtection="1">
      <alignment vertical="center"/>
    </xf>
    <xf numFmtId="0" fontId="97" fillId="18" borderId="22" xfId="0" applyFont="1" applyFill="1" applyBorder="1" applyAlignment="1" applyProtection="1">
      <alignment vertical="center" textRotation="255"/>
    </xf>
    <xf numFmtId="0" fontId="97" fillId="18" borderId="23" xfId="0" applyFont="1" applyFill="1" applyBorder="1" applyAlignment="1" applyProtection="1">
      <alignment vertical="center" textRotation="255"/>
    </xf>
    <xf numFmtId="0" fontId="97" fillId="0" borderId="189" xfId="0" applyFont="1" applyFill="1" applyBorder="1" applyAlignment="1" applyProtection="1">
      <alignment horizontal="left" vertical="center"/>
    </xf>
    <xf numFmtId="0" fontId="6" fillId="0" borderId="157" xfId="0" applyFont="1" applyFill="1" applyBorder="1" applyProtection="1">
      <alignment vertical="center"/>
    </xf>
    <xf numFmtId="0" fontId="97" fillId="0" borderId="58" xfId="0" applyFont="1" applyFill="1" applyBorder="1" applyProtection="1">
      <alignment vertical="center"/>
    </xf>
    <xf numFmtId="0" fontId="97" fillId="0" borderId="169" xfId="0" applyFont="1" applyFill="1" applyBorder="1" applyProtection="1">
      <alignment vertical="center"/>
    </xf>
    <xf numFmtId="0" fontId="97" fillId="0" borderId="218" xfId="0" applyFont="1" applyFill="1" applyBorder="1" applyAlignment="1" applyProtection="1">
      <alignment horizontal="left" vertical="center"/>
    </xf>
    <xf numFmtId="0" fontId="97" fillId="0" borderId="59" xfId="0" applyFont="1" applyFill="1" applyBorder="1" applyProtection="1">
      <alignment vertical="center"/>
    </xf>
    <xf numFmtId="0" fontId="97" fillId="0" borderId="176" xfId="0" applyFont="1" applyFill="1" applyBorder="1" applyProtection="1">
      <alignment vertical="center"/>
    </xf>
    <xf numFmtId="0" fontId="97" fillId="0" borderId="185" xfId="0" applyFont="1" applyFill="1" applyBorder="1" applyProtection="1">
      <alignment vertical="center"/>
    </xf>
    <xf numFmtId="0" fontId="97" fillId="0" borderId="218" xfId="0" applyFont="1" applyBorder="1" applyProtection="1">
      <alignment vertical="center"/>
    </xf>
    <xf numFmtId="0" fontId="97" fillId="0" borderId="218" xfId="0" applyFont="1" applyFill="1" applyBorder="1" applyProtection="1">
      <alignment vertical="center"/>
    </xf>
    <xf numFmtId="0" fontId="97" fillId="0" borderId="7" xfId="0" applyFont="1" applyFill="1" applyBorder="1" applyProtection="1">
      <alignment vertical="center"/>
    </xf>
    <xf numFmtId="0" fontId="97" fillId="0" borderId="90" xfId="0" applyFont="1" applyBorder="1" applyAlignment="1" applyProtection="1">
      <alignment vertical="center"/>
    </xf>
    <xf numFmtId="0" fontId="105" fillId="0" borderId="111" xfId="0" applyFont="1" applyFill="1" applyBorder="1" applyAlignment="1" applyProtection="1">
      <alignment horizontal="center" vertical="center"/>
    </xf>
    <xf numFmtId="0" fontId="105" fillId="0" borderId="129" xfId="0" applyFont="1" applyFill="1" applyBorder="1" applyAlignment="1" applyProtection="1">
      <alignment horizontal="center" vertical="center"/>
    </xf>
    <xf numFmtId="0" fontId="106" fillId="0" borderId="142" xfId="0" applyFont="1" applyFill="1" applyBorder="1" applyAlignment="1" applyProtection="1">
      <alignment horizontal="center" vertical="center"/>
    </xf>
    <xf numFmtId="0" fontId="97" fillId="0" borderId="141" xfId="0" applyFont="1" applyFill="1" applyBorder="1" applyAlignment="1" applyProtection="1">
      <alignment horizontal="center" vertical="center"/>
    </xf>
    <xf numFmtId="0" fontId="107" fillId="0" borderId="27" xfId="0" applyFont="1" applyFill="1" applyBorder="1" applyAlignment="1" applyProtection="1">
      <alignment horizontal="center" vertical="center"/>
    </xf>
    <xf numFmtId="0" fontId="97" fillId="30" borderId="5" xfId="0" applyFont="1" applyFill="1" applyBorder="1" applyAlignment="1" applyProtection="1">
      <alignment horizontal="right" vertical="center"/>
    </xf>
    <xf numFmtId="0" fontId="6" fillId="0" borderId="59" xfId="0" applyFont="1" applyFill="1" applyBorder="1" applyAlignment="1" applyProtection="1">
      <alignment horizontal="left" vertical="center"/>
    </xf>
    <xf numFmtId="0" fontId="6" fillId="0" borderId="185" xfId="0" applyFont="1" applyFill="1" applyBorder="1" applyAlignment="1" applyProtection="1">
      <alignment horizontal="left" vertical="center"/>
    </xf>
    <xf numFmtId="0" fontId="6" fillId="0" borderId="58" xfId="0" applyFont="1" applyFill="1" applyBorder="1" applyAlignment="1" applyProtection="1">
      <alignment horizontal="left" vertical="center"/>
    </xf>
    <xf numFmtId="0" fontId="6" fillId="0" borderId="169" xfId="0" applyFont="1" applyFill="1" applyBorder="1" applyAlignment="1" applyProtection="1">
      <alignment horizontal="left" vertical="center"/>
    </xf>
    <xf numFmtId="0" fontId="6" fillId="0" borderId="218" xfId="0" applyFont="1" applyFill="1" applyBorder="1" applyAlignment="1" applyProtection="1">
      <alignment horizontal="left" vertical="center"/>
    </xf>
    <xf numFmtId="0" fontId="6" fillId="0" borderId="7" xfId="0" applyFont="1" applyFill="1" applyBorder="1" applyAlignment="1" applyProtection="1">
      <alignment horizontal="left" vertical="center"/>
    </xf>
    <xf numFmtId="0" fontId="6" fillId="0" borderId="176" xfId="0" applyFont="1" applyFill="1" applyBorder="1" applyProtection="1">
      <alignment vertical="center"/>
    </xf>
    <xf numFmtId="0" fontId="6" fillId="0" borderId="58" xfId="0" applyFont="1" applyFill="1" applyBorder="1" applyProtection="1">
      <alignment vertical="center"/>
    </xf>
    <xf numFmtId="0" fontId="6" fillId="0" borderId="169" xfId="0" applyFont="1" applyFill="1" applyBorder="1" applyProtection="1">
      <alignment vertical="center"/>
    </xf>
    <xf numFmtId="0" fontId="6" fillId="0" borderId="185" xfId="0" applyFont="1" applyFill="1" applyBorder="1" applyProtection="1">
      <alignment vertical="center"/>
    </xf>
    <xf numFmtId="0" fontId="6" fillId="0" borderId="7" xfId="0" applyFont="1" applyFill="1" applyBorder="1" applyProtection="1">
      <alignment vertical="center"/>
    </xf>
    <xf numFmtId="0" fontId="97" fillId="41" borderId="92" xfId="0" applyFont="1" applyFill="1" applyBorder="1" applyAlignment="1" applyProtection="1">
      <alignment horizontal="right" vertical="center"/>
    </xf>
    <xf numFmtId="0" fontId="97" fillId="0" borderId="425" xfId="0" applyFont="1" applyFill="1" applyBorder="1" applyProtection="1">
      <alignment vertical="center"/>
    </xf>
    <xf numFmtId="0" fontId="97" fillId="0" borderId="426" xfId="0" applyFont="1" applyFill="1" applyBorder="1" applyProtection="1">
      <alignment vertical="center"/>
    </xf>
    <xf numFmtId="0" fontId="97" fillId="0" borderId="288" xfId="0" applyFont="1" applyFill="1" applyBorder="1" applyProtection="1">
      <alignment vertical="center"/>
    </xf>
    <xf numFmtId="0" fontId="97" fillId="0" borderId="427" xfId="0" applyFont="1" applyFill="1" applyBorder="1" applyProtection="1">
      <alignment vertical="center"/>
    </xf>
    <xf numFmtId="0" fontId="97" fillId="0" borderId="52" xfId="0" applyFont="1" applyBorder="1" applyProtection="1">
      <alignment vertical="center"/>
    </xf>
    <xf numFmtId="0" fontId="108" fillId="11" borderId="111" xfId="0" applyFont="1" applyFill="1" applyBorder="1" applyAlignment="1" applyProtection="1">
      <alignment horizontal="center" vertical="center"/>
    </xf>
    <xf numFmtId="0" fontId="108" fillId="27" borderId="121" xfId="0" applyFont="1" applyFill="1" applyBorder="1" applyAlignment="1" applyProtection="1">
      <alignment horizontal="center" vertical="center"/>
    </xf>
    <xf numFmtId="0" fontId="108" fillId="18" borderId="121" xfId="0" applyFont="1" applyFill="1" applyBorder="1" applyAlignment="1" applyProtection="1">
      <alignment horizontal="center" vertical="center"/>
    </xf>
    <xf numFmtId="0" fontId="108" fillId="2" borderId="111" xfId="0" applyFont="1" applyFill="1" applyBorder="1" applyAlignment="1" applyProtection="1">
      <alignment horizontal="center" vertical="center"/>
    </xf>
    <xf numFmtId="0" fontId="108" fillId="5" borderId="111" xfId="0" applyFont="1" applyFill="1" applyBorder="1" applyAlignment="1" applyProtection="1">
      <alignment horizontal="center" vertical="center"/>
    </xf>
    <xf numFmtId="0" fontId="97" fillId="0" borderId="112" xfId="0" applyFont="1" applyFill="1" applyBorder="1" applyAlignment="1" applyProtection="1">
      <alignment horizontal="center" vertical="center"/>
      <protection locked="0"/>
    </xf>
    <xf numFmtId="0" fontId="97" fillId="0" borderId="113" xfId="0" applyFont="1" applyFill="1" applyBorder="1" applyAlignment="1" applyProtection="1">
      <alignment horizontal="center" vertical="center"/>
      <protection locked="0"/>
    </xf>
    <xf numFmtId="0" fontId="97" fillId="0" borderId="124" xfId="0" applyFont="1" applyFill="1" applyBorder="1" applyAlignment="1" applyProtection="1">
      <alignment horizontal="center" vertical="center"/>
      <protection locked="0"/>
    </xf>
    <xf numFmtId="0" fontId="109" fillId="10" borderId="118" xfId="0" applyFont="1" applyFill="1" applyBorder="1" applyAlignment="1" applyProtection="1">
      <alignment horizontal="center" vertical="center"/>
    </xf>
    <xf numFmtId="0" fontId="103" fillId="0" borderId="213" xfId="0" applyFont="1" applyFill="1" applyBorder="1" applyProtection="1">
      <alignment vertical="center"/>
      <protection locked="0"/>
    </xf>
    <xf numFmtId="0" fontId="97" fillId="0" borderId="214" xfId="0" applyFont="1" applyFill="1" applyBorder="1" applyProtection="1">
      <alignment vertical="center"/>
      <protection locked="0"/>
    </xf>
    <xf numFmtId="0" fontId="103" fillId="0" borderId="119" xfId="0" applyFont="1" applyFill="1" applyBorder="1" applyProtection="1">
      <alignment vertical="center"/>
      <protection locked="0"/>
    </xf>
    <xf numFmtId="0" fontId="109" fillId="9" borderId="118" xfId="0" applyFont="1" applyFill="1" applyBorder="1" applyAlignment="1" applyProtection="1">
      <alignment horizontal="center" vertical="center"/>
    </xf>
    <xf numFmtId="0" fontId="109" fillId="23" borderId="118" xfId="0" applyFont="1" applyFill="1" applyBorder="1" applyAlignment="1" applyProtection="1">
      <alignment horizontal="center" vertical="center"/>
    </xf>
    <xf numFmtId="0" fontId="109" fillId="57" borderId="118" xfId="0" applyFont="1" applyFill="1" applyBorder="1" applyAlignment="1" applyProtection="1">
      <alignment horizontal="center" vertical="center"/>
    </xf>
    <xf numFmtId="0" fontId="108" fillId="26" borderId="121" xfId="0" applyFont="1" applyFill="1" applyBorder="1" applyAlignment="1" applyProtection="1">
      <alignment horizontal="center" vertical="center"/>
    </xf>
    <xf numFmtId="0" fontId="109" fillId="32" borderId="118" xfId="0" applyFont="1" applyFill="1" applyBorder="1" applyAlignment="1" applyProtection="1">
      <alignment horizontal="center" vertical="center"/>
    </xf>
    <xf numFmtId="0" fontId="103" fillId="0" borderId="214" xfId="0" applyFont="1" applyFill="1" applyBorder="1" applyAlignment="1" applyProtection="1">
      <alignment vertical="center" wrapText="1"/>
      <protection locked="0"/>
    </xf>
    <xf numFmtId="0" fontId="110" fillId="0" borderId="214" xfId="0" applyFont="1" applyFill="1" applyBorder="1" applyAlignment="1" applyProtection="1">
      <alignment horizontal="center" vertical="center"/>
      <protection locked="0"/>
    </xf>
    <xf numFmtId="0" fontId="97" fillId="0" borderId="114" xfId="0" applyFont="1" applyFill="1" applyBorder="1" applyAlignment="1" applyProtection="1">
      <alignment horizontal="center" vertical="center"/>
      <protection locked="0"/>
    </xf>
    <xf numFmtId="0" fontId="97" fillId="0" borderId="191" xfId="0" applyFont="1" applyFill="1" applyBorder="1" applyAlignment="1" applyProtection="1">
      <alignment horizontal="center" vertical="center"/>
      <protection locked="0"/>
    </xf>
    <xf numFmtId="0" fontId="97" fillId="0" borderId="120" xfId="0" applyFont="1" applyFill="1" applyBorder="1" applyAlignment="1" applyProtection="1">
      <alignment horizontal="center" vertical="center"/>
      <protection locked="0"/>
    </xf>
    <xf numFmtId="0" fontId="97" fillId="0" borderId="119" xfId="0" applyFont="1" applyFill="1" applyBorder="1" applyAlignment="1" applyProtection="1">
      <alignment horizontal="center" vertical="center"/>
      <protection locked="0"/>
    </xf>
    <xf numFmtId="0" fontId="97" fillId="0" borderId="213" xfId="0" applyFont="1" applyFill="1" applyBorder="1" applyAlignment="1" applyProtection="1">
      <alignment horizontal="center" vertical="center"/>
      <protection locked="0"/>
    </xf>
    <xf numFmtId="0" fontId="97" fillId="0" borderId="229" xfId="0" applyFont="1" applyFill="1" applyBorder="1" applyAlignment="1" applyProtection="1">
      <alignment horizontal="center" vertical="center"/>
      <protection locked="0"/>
    </xf>
    <xf numFmtId="0" fontId="111" fillId="11" borderId="39" xfId="0" applyFont="1" applyFill="1" applyBorder="1" applyAlignment="1" applyProtection="1">
      <alignment horizontal="center" vertical="center"/>
    </xf>
    <xf numFmtId="0" fontId="111" fillId="27" borderId="39" xfId="0" applyFont="1" applyFill="1" applyBorder="1" applyAlignment="1" applyProtection="1">
      <alignment horizontal="center" vertical="center"/>
    </xf>
    <xf numFmtId="0" fontId="111" fillId="18" borderId="39" xfId="0" applyFont="1" applyFill="1" applyBorder="1" applyAlignment="1" applyProtection="1">
      <alignment horizontal="center" vertical="center"/>
    </xf>
    <xf numFmtId="0" fontId="111" fillId="2" borderId="39" xfId="0" applyFont="1" applyFill="1" applyBorder="1" applyAlignment="1" applyProtection="1">
      <alignment horizontal="center" vertical="center"/>
    </xf>
    <xf numFmtId="0" fontId="111" fillId="5" borderId="39" xfId="0" applyFont="1" applyFill="1" applyBorder="1" applyAlignment="1" applyProtection="1">
      <alignment horizontal="center" vertical="center"/>
    </xf>
    <xf numFmtId="0" fontId="97" fillId="0" borderId="26" xfId="0" applyFont="1" applyFill="1" applyBorder="1" applyProtection="1">
      <alignment vertical="center"/>
      <protection locked="0"/>
    </xf>
    <xf numFmtId="0" fontId="97" fillId="0" borderId="109" xfId="0" applyFont="1" applyFill="1" applyBorder="1" applyProtection="1">
      <alignment vertical="center"/>
      <protection locked="0"/>
    </xf>
    <xf numFmtId="0" fontId="97" fillId="0" borderId="192" xfId="0" applyFont="1" applyFill="1" applyBorder="1" applyProtection="1">
      <alignment vertical="center"/>
      <protection locked="0"/>
    </xf>
    <xf numFmtId="0" fontId="104" fillId="10" borderId="39" xfId="0" applyFont="1" applyFill="1" applyBorder="1" applyAlignment="1" applyProtection="1">
      <alignment horizontal="center" vertical="center"/>
    </xf>
    <xf numFmtId="0" fontId="103" fillId="46" borderId="175" xfId="0" applyFont="1" applyFill="1" applyBorder="1" applyProtection="1">
      <alignment vertical="center"/>
    </xf>
    <xf numFmtId="0" fontId="103" fillId="46" borderId="188" xfId="0" applyFont="1" applyFill="1" applyBorder="1" applyProtection="1">
      <alignment vertical="center"/>
    </xf>
    <xf numFmtId="0" fontId="103" fillId="46" borderId="110" xfId="0" applyFont="1" applyFill="1" applyBorder="1" applyProtection="1">
      <alignment vertical="center"/>
    </xf>
    <xf numFmtId="0" fontId="104" fillId="9" borderId="39" xfId="0" applyFont="1" applyFill="1" applyBorder="1" applyAlignment="1" applyProtection="1">
      <alignment horizontal="center" vertical="center"/>
    </xf>
    <xf numFmtId="0" fontId="103" fillId="0" borderId="175" xfId="0" applyFont="1" applyFill="1" applyBorder="1" applyProtection="1">
      <alignment vertical="center"/>
      <protection locked="0"/>
    </xf>
    <xf numFmtId="0" fontId="97" fillId="0" borderId="188" xfId="0" applyFont="1" applyFill="1" applyBorder="1" applyProtection="1">
      <alignment vertical="center"/>
      <protection locked="0"/>
    </xf>
    <xf numFmtId="0" fontId="103" fillId="0" borderId="110" xfId="0" applyFont="1" applyFill="1" applyBorder="1" applyProtection="1">
      <alignment vertical="center"/>
      <protection locked="0"/>
    </xf>
    <xf numFmtId="0" fontId="104" fillId="23" borderId="32" xfId="0" applyFont="1" applyFill="1" applyBorder="1" applyAlignment="1" applyProtection="1">
      <alignment horizontal="center" vertical="center"/>
    </xf>
    <xf numFmtId="0" fontId="104" fillId="57" borderId="39" xfId="0" applyFont="1" applyFill="1" applyBorder="1" applyAlignment="1" applyProtection="1">
      <alignment horizontal="center" vertical="center"/>
    </xf>
    <xf numFmtId="0" fontId="103" fillId="0" borderId="51" xfId="0" applyFont="1" applyFill="1" applyBorder="1" applyAlignment="1" applyProtection="1">
      <alignment vertical="center"/>
      <protection locked="0"/>
    </xf>
    <xf numFmtId="0" fontId="103" fillId="0" borderId="397" xfId="0" applyFont="1" applyFill="1" applyBorder="1" applyAlignment="1" applyProtection="1">
      <alignment vertical="center"/>
      <protection locked="0"/>
    </xf>
    <xf numFmtId="0" fontId="111" fillId="26" borderId="39" xfId="0" applyFont="1" applyFill="1" applyBorder="1" applyAlignment="1" applyProtection="1">
      <alignment horizontal="center" vertical="center"/>
    </xf>
    <xf numFmtId="0" fontId="111" fillId="32" borderId="39" xfId="0" applyFont="1" applyFill="1" applyBorder="1" applyAlignment="1" applyProtection="1">
      <alignment horizontal="center" vertical="center"/>
    </xf>
    <xf numFmtId="0" fontId="103" fillId="46" borderId="188" xfId="0" applyFont="1" applyFill="1" applyBorder="1" applyAlignment="1" applyProtection="1">
      <alignment vertical="center" wrapText="1"/>
    </xf>
    <xf numFmtId="0" fontId="112" fillId="0" borderId="188" xfId="0" applyFont="1" applyFill="1" applyBorder="1" applyAlignment="1" applyProtection="1">
      <alignment horizontal="center" vertical="center"/>
      <protection locked="0"/>
    </xf>
    <xf numFmtId="0" fontId="103" fillId="46" borderId="109" xfId="0" applyFont="1" applyFill="1" applyBorder="1" applyProtection="1">
      <alignment vertical="center"/>
    </xf>
    <xf numFmtId="0" fontId="113" fillId="46" borderId="27" xfId="0" applyFont="1" applyFill="1" applyBorder="1" applyAlignment="1" applyProtection="1">
      <alignment horizontal="left" vertical="center"/>
    </xf>
    <xf numFmtId="0" fontId="104" fillId="0" borderId="188" xfId="0" applyFont="1" applyFill="1" applyBorder="1" applyAlignment="1" applyProtection="1">
      <alignment horizontal="center" vertical="center"/>
      <protection locked="0"/>
    </xf>
    <xf numFmtId="0" fontId="97" fillId="0" borderId="110" xfId="0" applyFont="1" applyFill="1" applyBorder="1" applyProtection="1">
      <alignment vertical="center"/>
      <protection locked="0"/>
    </xf>
    <xf numFmtId="0" fontId="97" fillId="0" borderId="175" xfId="0" applyFont="1" applyFill="1" applyBorder="1" applyProtection="1">
      <alignment vertical="center"/>
      <protection locked="0"/>
    </xf>
    <xf numFmtId="0" fontId="97" fillId="0" borderId="230" xfId="0" applyFont="1" applyFill="1" applyBorder="1" applyProtection="1">
      <alignment vertical="center"/>
      <protection locked="0"/>
    </xf>
    <xf numFmtId="0" fontId="97" fillId="0" borderId="27" xfId="0" applyFont="1" applyFill="1" applyBorder="1" applyProtection="1">
      <alignment vertical="center"/>
      <protection locked="0"/>
    </xf>
    <xf numFmtId="0" fontId="6" fillId="39" borderId="101" xfId="0" applyFont="1" applyFill="1" applyBorder="1" applyAlignment="1" applyProtection="1">
      <alignment horizontal="right" vertical="center"/>
    </xf>
    <xf numFmtId="0" fontId="6" fillId="40" borderId="132" xfId="0" applyFont="1" applyFill="1" applyBorder="1" applyAlignment="1" applyProtection="1">
      <alignment horizontal="right" vertical="center"/>
    </xf>
    <xf numFmtId="0" fontId="6" fillId="40" borderId="27" xfId="0" applyFont="1" applyFill="1" applyBorder="1" applyAlignment="1" applyProtection="1">
      <alignment horizontal="right" vertical="center"/>
    </xf>
    <xf numFmtId="0" fontId="6" fillId="21" borderId="43" xfId="0" applyFont="1" applyFill="1" applyBorder="1" applyAlignment="1" applyProtection="1">
      <alignment horizontal="left" vertical="center"/>
    </xf>
    <xf numFmtId="0" fontId="6" fillId="21" borderId="44" xfId="0" applyFont="1" applyFill="1" applyBorder="1" applyAlignment="1" applyProtection="1">
      <alignment horizontal="left" vertical="center"/>
    </xf>
    <xf numFmtId="0" fontId="109" fillId="7" borderId="121" xfId="0" applyFont="1" applyFill="1" applyBorder="1" applyAlignment="1" applyProtection="1">
      <alignment horizontal="center" vertical="center"/>
    </xf>
    <xf numFmtId="0" fontId="109" fillId="30" borderId="111" xfId="0" applyFont="1" applyFill="1" applyBorder="1" applyAlignment="1" applyProtection="1">
      <alignment horizontal="center" vertical="center"/>
    </xf>
    <xf numFmtId="0" fontId="103" fillId="0" borderId="119" xfId="0" applyFont="1" applyFill="1" applyBorder="1" applyAlignment="1" applyProtection="1">
      <alignment horizontal="center" vertical="center"/>
      <protection locked="0"/>
    </xf>
    <xf numFmtId="0" fontId="103" fillId="0" borderId="112" xfId="0" applyFont="1" applyFill="1" applyBorder="1" applyAlignment="1" applyProtection="1">
      <alignment horizontal="center" vertical="center"/>
      <protection locked="0"/>
    </xf>
    <xf numFmtId="0" fontId="103" fillId="0" borderId="113" xfId="0" applyFont="1" applyFill="1" applyBorder="1" applyAlignment="1" applyProtection="1">
      <alignment horizontal="center" vertical="center"/>
      <protection locked="0"/>
    </xf>
    <xf numFmtId="0" fontId="103" fillId="0" borderId="173" xfId="0" applyFont="1" applyFill="1" applyBorder="1" applyAlignment="1" applyProtection="1">
      <alignment horizontal="center" vertical="center"/>
      <protection locked="0"/>
    </xf>
    <xf numFmtId="0" fontId="116" fillId="0" borderId="214" xfId="0" applyFont="1" applyFill="1" applyBorder="1" applyAlignment="1" applyProtection="1">
      <alignment horizontal="center" vertical="center"/>
      <protection locked="0"/>
    </xf>
    <xf numFmtId="0" fontId="103" fillId="0" borderId="213" xfId="0" applyFont="1" applyFill="1" applyBorder="1" applyAlignment="1" applyProtection="1">
      <alignment horizontal="center" vertical="center"/>
      <protection locked="0"/>
    </xf>
    <xf numFmtId="0" fontId="103" fillId="0" borderId="214" xfId="0" applyFont="1" applyFill="1" applyBorder="1" applyAlignment="1" applyProtection="1">
      <alignment horizontal="center" vertical="center"/>
      <protection locked="0"/>
    </xf>
    <xf numFmtId="0" fontId="117" fillId="0" borderId="173" xfId="0" applyFont="1" applyFill="1" applyBorder="1" applyAlignment="1" applyProtection="1">
      <alignment horizontal="center" vertical="center"/>
    </xf>
    <xf numFmtId="0" fontId="97" fillId="0" borderId="182" xfId="0" applyFont="1" applyFill="1" applyBorder="1" applyAlignment="1" applyProtection="1">
      <alignment horizontal="center" vertical="center"/>
      <protection locked="0"/>
    </xf>
    <xf numFmtId="0" fontId="109" fillId="42" borderId="118" xfId="0" applyFont="1" applyFill="1" applyBorder="1" applyAlignment="1" applyProtection="1">
      <alignment horizontal="center" vertical="center"/>
    </xf>
    <xf numFmtId="0" fontId="97" fillId="0" borderId="214" xfId="0" applyFont="1" applyFill="1" applyBorder="1" applyAlignment="1" applyProtection="1">
      <alignment horizontal="center" vertical="center"/>
      <protection locked="0"/>
    </xf>
    <xf numFmtId="0" fontId="111" fillId="7" borderId="39" xfId="0" applyFont="1" applyFill="1" applyBorder="1" applyAlignment="1" applyProtection="1">
      <alignment horizontal="center" vertical="center"/>
    </xf>
    <xf numFmtId="0" fontId="111" fillId="30" borderId="39" xfId="0" applyFont="1" applyFill="1" applyBorder="1" applyAlignment="1" applyProtection="1">
      <alignment horizontal="center" vertical="center"/>
    </xf>
    <xf numFmtId="0" fontId="97" fillId="0" borderId="109" xfId="0" applyFont="1" applyFill="1" applyBorder="1" applyProtection="1">
      <alignment vertical="center"/>
    </xf>
    <xf numFmtId="0" fontId="103" fillId="0" borderId="110" xfId="0" applyFont="1" applyFill="1" applyBorder="1" applyProtection="1">
      <alignment vertical="center"/>
    </xf>
    <xf numFmtId="0" fontId="97" fillId="0" borderId="175" xfId="0" applyFont="1" applyFill="1" applyBorder="1" applyProtection="1">
      <alignment vertical="center"/>
    </xf>
    <xf numFmtId="0" fontId="97" fillId="0" borderId="72" xfId="0" applyFont="1" applyFill="1" applyBorder="1" applyAlignment="1" applyProtection="1">
      <alignment horizontal="center" vertical="center"/>
    </xf>
    <xf numFmtId="0" fontId="97" fillId="0" borderId="67" xfId="0" applyFont="1" applyFill="1" applyBorder="1" applyAlignment="1" applyProtection="1">
      <alignment horizontal="center" vertical="center"/>
    </xf>
    <xf numFmtId="0" fontId="97" fillId="0" borderId="174" xfId="0" applyFont="1" applyFill="1" applyBorder="1" applyAlignment="1" applyProtection="1">
      <alignment horizontal="center" vertical="center"/>
    </xf>
    <xf numFmtId="0" fontId="114" fillId="0" borderId="183" xfId="0" applyFont="1" applyFill="1" applyBorder="1" applyAlignment="1" applyProtection="1">
      <alignment horizontal="center" vertical="center"/>
    </xf>
    <xf numFmtId="0" fontId="97" fillId="0" borderId="183" xfId="0" applyFont="1" applyFill="1" applyBorder="1" applyAlignment="1" applyProtection="1">
      <alignment horizontal="center" vertical="center"/>
    </xf>
    <xf numFmtId="0" fontId="97" fillId="0" borderId="435" xfId="0" applyFont="1" applyFill="1" applyBorder="1" applyAlignment="1" applyProtection="1">
      <alignment horizontal="center" vertical="center"/>
    </xf>
    <xf numFmtId="0" fontId="118" fillId="0" borderId="67" xfId="0" applyFont="1" applyFill="1" applyBorder="1" applyAlignment="1" applyProtection="1">
      <alignment horizontal="center" vertical="center"/>
    </xf>
    <xf numFmtId="0" fontId="111" fillId="42" borderId="39" xfId="0" applyFont="1" applyFill="1" applyBorder="1" applyAlignment="1" applyProtection="1">
      <alignment horizontal="center" vertical="center"/>
    </xf>
    <xf numFmtId="0" fontId="103" fillId="12" borderId="17" xfId="0" applyFont="1" applyFill="1" applyBorder="1" applyAlignment="1" applyProtection="1">
      <alignment horizontal="center" vertical="center"/>
    </xf>
    <xf numFmtId="0" fontId="103" fillId="12" borderId="422" xfId="0" applyFont="1" applyFill="1" applyBorder="1" applyAlignment="1" applyProtection="1">
      <alignment horizontal="center" vertical="center"/>
    </xf>
    <xf numFmtId="0" fontId="103" fillId="12" borderId="423" xfId="0" applyFont="1" applyFill="1" applyBorder="1" applyAlignment="1" applyProtection="1">
      <alignment horizontal="center" vertical="center"/>
    </xf>
    <xf numFmtId="0" fontId="103" fillId="12" borderId="8" xfId="0" applyFont="1" applyFill="1" applyBorder="1" applyAlignment="1" applyProtection="1">
      <alignment horizontal="center" vertical="center"/>
    </xf>
    <xf numFmtId="0" fontId="103" fillId="12" borderId="137" xfId="0" applyFont="1" applyFill="1" applyBorder="1" applyAlignment="1" applyProtection="1">
      <alignment horizontal="center" vertical="center"/>
    </xf>
    <xf numFmtId="0" fontId="103" fillId="12" borderId="138" xfId="0" applyFont="1" applyFill="1" applyBorder="1" applyAlignment="1" applyProtection="1">
      <alignment horizontal="center" vertical="center"/>
    </xf>
    <xf numFmtId="0" fontId="103" fillId="12" borderId="139" xfId="0" applyFont="1" applyFill="1" applyBorder="1" applyAlignment="1" applyProtection="1">
      <alignment horizontal="center" vertical="center"/>
    </xf>
    <xf numFmtId="0" fontId="103" fillId="12" borderId="140" xfId="0" applyFont="1" applyFill="1" applyBorder="1" applyAlignment="1" applyProtection="1">
      <alignment horizontal="center" vertical="center"/>
    </xf>
    <xf numFmtId="0" fontId="6" fillId="39" borderId="2" xfId="0" applyFont="1" applyFill="1" applyBorder="1" applyAlignment="1" applyProtection="1">
      <alignment horizontal="right" vertical="center"/>
    </xf>
    <xf numFmtId="0" fontId="81" fillId="25" borderId="120" xfId="0" applyFont="1" applyFill="1" applyBorder="1" applyAlignment="1" applyProtection="1">
      <alignment horizontal="center" vertical="center" wrapText="1"/>
    </xf>
    <xf numFmtId="0" fontId="82" fillId="24" borderId="24" xfId="0" applyFont="1" applyFill="1" applyBorder="1" applyAlignment="1" applyProtection="1">
      <alignment horizontal="center" vertical="center" wrapText="1"/>
    </xf>
    <xf numFmtId="0" fontId="97" fillId="0" borderId="90" xfId="0" applyFont="1" applyFill="1" applyBorder="1" applyAlignment="1" applyProtection="1">
      <alignment vertical="center"/>
    </xf>
    <xf numFmtId="0" fontId="102" fillId="0" borderId="122" xfId="0" applyFont="1" applyFill="1" applyBorder="1" applyAlignment="1" applyProtection="1">
      <alignment vertical="center" textRotation="255"/>
    </xf>
    <xf numFmtId="0" fontId="102" fillId="0" borderId="130" xfId="0" applyFont="1" applyFill="1" applyBorder="1" applyAlignment="1" applyProtection="1">
      <alignment vertical="center" textRotation="255"/>
    </xf>
    <xf numFmtId="0" fontId="110" fillId="0" borderId="118" xfId="0" applyFont="1" applyFill="1" applyBorder="1" applyAlignment="1" applyProtection="1">
      <alignment horizontal="center" vertical="center" wrapText="1"/>
    </xf>
    <xf numFmtId="0" fontId="102" fillId="0" borderId="5" xfId="0" applyFont="1" applyFill="1" applyBorder="1" applyAlignment="1" applyProtection="1">
      <alignment vertical="center" textRotation="255"/>
    </xf>
    <xf numFmtId="0" fontId="119" fillId="0" borderId="32" xfId="0" applyFont="1" applyFill="1" applyBorder="1" applyAlignment="1" applyProtection="1">
      <alignment horizontal="center" vertical="center"/>
    </xf>
    <xf numFmtId="0" fontId="97" fillId="25" borderId="13" xfId="0" applyFont="1" applyFill="1" applyBorder="1" applyAlignment="1" applyProtection="1">
      <alignment vertical="center"/>
    </xf>
    <xf numFmtId="0" fontId="97" fillId="25" borderId="56" xfId="0" applyFont="1" applyFill="1" applyBorder="1" applyAlignment="1" applyProtection="1">
      <alignment vertical="center"/>
    </xf>
    <xf numFmtId="0" fontId="97" fillId="12" borderId="92" xfId="0" applyFont="1" applyFill="1" applyBorder="1" applyAlignment="1" applyProtection="1">
      <alignment vertical="center"/>
    </xf>
    <xf numFmtId="0" fontId="97" fillId="12" borderId="52" xfId="0" applyFont="1" applyFill="1" applyBorder="1" applyAlignment="1" applyProtection="1">
      <alignment vertical="center"/>
    </xf>
    <xf numFmtId="0" fontId="48" fillId="0" borderId="218" xfId="0" applyFont="1" applyFill="1" applyBorder="1" applyAlignment="1" applyProtection="1">
      <alignment vertical="center" shrinkToFit="1"/>
    </xf>
    <xf numFmtId="0" fontId="120" fillId="0" borderId="7" xfId="0" applyFont="1" applyFill="1" applyBorder="1" applyProtection="1">
      <alignment vertical="center"/>
    </xf>
    <xf numFmtId="0" fontId="97" fillId="0" borderId="60" xfId="0" applyFont="1" applyFill="1" applyBorder="1" applyProtection="1">
      <alignment vertical="center"/>
    </xf>
    <xf numFmtId="0" fontId="97" fillId="0" borderId="163" xfId="0" applyFont="1" applyFill="1" applyBorder="1" applyProtection="1">
      <alignment vertical="center"/>
    </xf>
    <xf numFmtId="0" fontId="120" fillId="0" borderId="0" xfId="0" applyFont="1" applyProtection="1">
      <alignment vertical="center"/>
    </xf>
    <xf numFmtId="0" fontId="120" fillId="0" borderId="3" xfId="0" applyFont="1" applyBorder="1" applyProtection="1">
      <alignment vertical="center"/>
    </xf>
    <xf numFmtId="0" fontId="120" fillId="0" borderId="185" xfId="0" applyFont="1" applyBorder="1" applyProtection="1">
      <alignment vertical="center"/>
    </xf>
    <xf numFmtId="0" fontId="120" fillId="0" borderId="218" xfId="0" applyFont="1" applyBorder="1" applyProtection="1">
      <alignment vertical="center"/>
    </xf>
    <xf numFmtId="0" fontId="6" fillId="16" borderId="16" xfId="0" applyFont="1" applyFill="1" applyBorder="1" applyAlignment="1" applyProtection="1">
      <alignment vertical="center" textRotation="255"/>
    </xf>
    <xf numFmtId="0" fontId="6" fillId="16" borderId="0" xfId="0" applyFont="1" applyFill="1" applyBorder="1" applyAlignment="1" applyProtection="1">
      <alignment vertical="center" textRotation="255"/>
    </xf>
    <xf numFmtId="0" fontId="48" fillId="0" borderId="58" xfId="0" applyFont="1" applyFill="1" applyBorder="1" applyProtection="1">
      <alignment vertical="center"/>
    </xf>
    <xf numFmtId="0" fontId="48" fillId="0" borderId="59" xfId="0" applyFont="1" applyFill="1" applyBorder="1" applyProtection="1">
      <alignment vertical="center"/>
    </xf>
    <xf numFmtId="0" fontId="48" fillId="0" borderId="157" xfId="0" applyFont="1" applyFill="1" applyBorder="1" applyProtection="1">
      <alignment vertical="center"/>
    </xf>
    <xf numFmtId="0" fontId="48" fillId="0" borderId="242" xfId="0" applyFont="1" applyFill="1" applyBorder="1" applyProtection="1">
      <alignment vertical="center"/>
    </xf>
    <xf numFmtId="0" fontId="48" fillId="0" borderId="48" xfId="0" applyFont="1" applyFill="1" applyBorder="1" applyProtection="1">
      <alignment vertical="center"/>
    </xf>
    <xf numFmtId="0" fontId="6" fillId="0" borderId="242" xfId="0" applyFont="1" applyFill="1" applyBorder="1" applyProtection="1">
      <alignment vertical="center"/>
    </xf>
    <xf numFmtId="0" fontId="6" fillId="16" borderId="6" xfId="0" applyFont="1" applyFill="1" applyBorder="1" applyAlignment="1" applyProtection="1">
      <alignment vertical="center" textRotation="255"/>
    </xf>
    <xf numFmtId="0" fontId="48" fillId="0" borderId="67" xfId="0" applyFont="1" applyFill="1" applyBorder="1" applyProtection="1">
      <alignment vertical="center"/>
    </xf>
    <xf numFmtId="0" fontId="48" fillId="0" borderId="169" xfId="0" applyFont="1" applyFill="1" applyBorder="1" applyProtection="1">
      <alignment vertical="center"/>
    </xf>
    <xf numFmtId="0" fontId="48" fillId="0" borderId="48" xfId="0" applyFont="1" applyFill="1" applyBorder="1" applyAlignment="1" applyProtection="1">
      <alignment horizontal="left" vertical="center"/>
    </xf>
    <xf numFmtId="0" fontId="48" fillId="0" borderId="185" xfId="0" applyFont="1" applyFill="1" applyBorder="1" applyProtection="1">
      <alignment vertical="center"/>
    </xf>
    <xf numFmtId="0" fontId="48" fillId="0" borderId="401" xfId="0" applyFont="1" applyFill="1" applyBorder="1" applyProtection="1">
      <alignment vertical="center"/>
    </xf>
    <xf numFmtId="0" fontId="120" fillId="0" borderId="163" xfId="0" applyFont="1" applyFill="1" applyBorder="1" applyProtection="1">
      <alignment vertical="center"/>
    </xf>
    <xf numFmtId="0" fontId="6" fillId="41" borderId="45" xfId="0" applyFont="1" applyFill="1" applyBorder="1" applyAlignment="1" applyProtection="1">
      <alignment horizontal="right" vertical="center"/>
    </xf>
    <xf numFmtId="0" fontId="103" fillId="12" borderId="398" xfId="0" applyFont="1" applyFill="1" applyBorder="1" applyAlignment="1" applyProtection="1">
      <alignment horizontal="center" vertical="center"/>
    </xf>
    <xf numFmtId="0" fontId="103" fillId="12" borderId="399" xfId="0" applyFont="1" applyFill="1" applyBorder="1" applyAlignment="1" applyProtection="1">
      <alignment horizontal="center" vertical="center"/>
    </xf>
    <xf numFmtId="0" fontId="103" fillId="12" borderId="400" xfId="0" applyFont="1" applyFill="1" applyBorder="1" applyAlignment="1" applyProtection="1">
      <alignment horizontal="center" vertical="center"/>
    </xf>
    <xf numFmtId="0" fontId="103" fillId="12" borderId="6" xfId="0" applyFont="1" applyFill="1" applyBorder="1" applyAlignment="1" applyProtection="1">
      <alignment horizontal="center" vertical="center"/>
    </xf>
    <xf numFmtId="0" fontId="121" fillId="33" borderId="118" xfId="0" applyFont="1" applyFill="1" applyBorder="1" applyAlignment="1" applyProtection="1">
      <alignment horizontal="center" vertical="center"/>
    </xf>
    <xf numFmtId="0" fontId="109" fillId="25" borderId="127" xfId="0" applyFont="1" applyFill="1" applyBorder="1" applyAlignment="1" applyProtection="1">
      <alignment horizontal="center" vertical="center"/>
    </xf>
    <xf numFmtId="0" fontId="115" fillId="36" borderId="167" xfId="0" applyFont="1" applyFill="1" applyBorder="1" applyAlignment="1" applyProtection="1">
      <alignment horizontal="center" vertical="center"/>
    </xf>
    <xf numFmtId="0" fontId="109" fillId="34" borderId="121" xfId="0" applyFont="1" applyFill="1" applyBorder="1" applyAlignment="1" applyProtection="1">
      <alignment horizontal="center" vertical="center"/>
    </xf>
    <xf numFmtId="0" fontId="97" fillId="29" borderId="120" xfId="0" applyFont="1" applyFill="1" applyBorder="1" applyAlignment="1" applyProtection="1">
      <alignment horizontal="center" vertical="center"/>
    </xf>
    <xf numFmtId="0" fontId="103" fillId="0" borderId="229" xfId="0" applyFont="1" applyFill="1" applyBorder="1" applyProtection="1">
      <alignment vertical="center"/>
      <protection locked="0"/>
    </xf>
    <xf numFmtId="0" fontId="103" fillId="0" borderId="120" xfId="0" applyFont="1" applyFill="1" applyBorder="1" applyProtection="1">
      <alignment vertical="center"/>
      <protection locked="0"/>
    </xf>
    <xf numFmtId="0" fontId="109" fillId="15" borderId="120" xfId="0" applyFont="1" applyFill="1" applyBorder="1" applyAlignment="1" applyProtection="1">
      <alignment horizontal="center" vertical="center"/>
    </xf>
    <xf numFmtId="0" fontId="110" fillId="0" borderId="234" xfId="0" applyFont="1" applyFill="1" applyBorder="1" applyAlignment="1" applyProtection="1">
      <alignment horizontal="center" vertical="center"/>
      <protection locked="0"/>
    </xf>
    <xf numFmtId="0" fontId="97" fillId="0" borderId="117" xfId="0" applyFont="1" applyFill="1" applyBorder="1" applyProtection="1">
      <alignment vertical="center"/>
      <protection locked="0"/>
    </xf>
    <xf numFmtId="0" fontId="109" fillId="35" borderId="118" xfId="0" applyFont="1" applyFill="1" applyBorder="1" applyAlignment="1" applyProtection="1">
      <alignment horizontal="center" vertical="center"/>
    </xf>
    <xf numFmtId="0" fontId="97" fillId="0" borderId="72" xfId="0" applyFont="1" applyFill="1" applyBorder="1" applyAlignment="1" applyProtection="1">
      <alignment horizontal="center" vertical="center"/>
      <protection locked="0"/>
    </xf>
    <xf numFmtId="0" fontId="97" fillId="0" borderId="96" xfId="0" applyFont="1" applyFill="1" applyBorder="1" applyAlignment="1" applyProtection="1">
      <alignment horizontal="center" vertical="center"/>
      <protection locked="0"/>
    </xf>
    <xf numFmtId="0" fontId="103" fillId="0" borderId="214" xfId="0" applyFont="1" applyFill="1" applyBorder="1" applyProtection="1">
      <alignment vertical="center"/>
      <protection locked="0"/>
    </xf>
    <xf numFmtId="0" fontId="109" fillId="19" borderId="118" xfId="0" applyFont="1" applyFill="1" applyBorder="1" applyAlignment="1" applyProtection="1">
      <alignment horizontal="center" vertical="center"/>
    </xf>
    <xf numFmtId="0" fontId="121" fillId="33" borderId="32" xfId="0" applyFont="1" applyFill="1" applyBorder="1" applyAlignment="1" applyProtection="1">
      <alignment horizontal="center" vertical="center"/>
    </xf>
    <xf numFmtId="0" fontId="115" fillId="36" borderId="165" xfId="0" applyFont="1" applyFill="1" applyBorder="1" applyAlignment="1" applyProtection="1">
      <alignment horizontal="center" vertical="center"/>
    </xf>
    <xf numFmtId="0" fontId="111" fillId="12" borderId="54" xfId="0" applyFont="1" applyFill="1" applyBorder="1" applyAlignment="1" applyProtection="1">
      <alignment horizontal="center" vertical="center"/>
    </xf>
    <xf numFmtId="0" fontId="111" fillId="34" borderId="39" xfId="0" applyFont="1" applyFill="1" applyBorder="1" applyAlignment="1" applyProtection="1">
      <alignment horizontal="center" vertical="center"/>
    </xf>
    <xf numFmtId="0" fontId="111" fillId="29" borderId="24" xfId="0" applyFont="1" applyFill="1" applyBorder="1" applyAlignment="1" applyProtection="1">
      <alignment horizontal="center" vertical="center"/>
    </xf>
    <xf numFmtId="0" fontId="111" fillId="0" borderId="215" xfId="0" applyFont="1" applyFill="1" applyBorder="1" applyAlignment="1" applyProtection="1">
      <alignment vertical="center" wrapText="1"/>
      <protection locked="0"/>
    </xf>
    <xf numFmtId="0" fontId="103" fillId="46" borderId="222" xfId="0" applyFont="1" applyFill="1" applyBorder="1" applyAlignment="1" applyProtection="1">
      <alignment horizontal="center" vertical="center"/>
    </xf>
    <xf numFmtId="0" fontId="103" fillId="46" borderId="27" xfId="0" applyFont="1" applyFill="1" applyBorder="1" applyAlignment="1" applyProtection="1">
      <alignment horizontal="center" vertical="center"/>
    </xf>
    <xf numFmtId="0" fontId="111" fillId="15" borderId="27" xfId="0" applyFont="1" applyFill="1" applyBorder="1" applyAlignment="1" applyProtection="1">
      <alignment horizontal="center" vertical="center"/>
    </xf>
    <xf numFmtId="0" fontId="104" fillId="0" borderId="235" xfId="0" applyFont="1" applyFill="1" applyBorder="1" applyAlignment="1" applyProtection="1">
      <alignment horizontal="center" vertical="center"/>
      <protection locked="0"/>
    </xf>
    <xf numFmtId="0" fontId="122" fillId="0" borderId="110" xfId="0" applyFont="1" applyFill="1" applyBorder="1" applyAlignment="1" applyProtection="1">
      <alignment horizontal="center" vertical="center"/>
    </xf>
    <xf numFmtId="0" fontId="111" fillId="35" borderId="39" xfId="0" applyFont="1" applyFill="1" applyBorder="1" applyAlignment="1" applyProtection="1">
      <alignment horizontal="center" vertical="center"/>
    </xf>
    <xf numFmtId="0" fontId="97" fillId="0" borderId="215" xfId="0" applyFont="1" applyFill="1" applyBorder="1" applyProtection="1">
      <alignment vertical="center"/>
      <protection locked="0"/>
    </xf>
    <xf numFmtId="0" fontId="111" fillId="19" borderId="39" xfId="0" applyFont="1" applyFill="1" applyBorder="1" applyAlignment="1" applyProtection="1">
      <alignment horizontal="center" vertical="center"/>
    </xf>
    <xf numFmtId="0" fontId="111" fillId="16" borderId="27" xfId="0" applyFont="1" applyFill="1" applyBorder="1" applyAlignment="1" applyProtection="1">
      <alignment horizontal="center" vertical="center"/>
    </xf>
    <xf numFmtId="0" fontId="103" fillId="46" borderId="424" xfId="0" applyFont="1" applyFill="1" applyBorder="1" applyAlignment="1" applyProtection="1">
      <alignment horizontal="center" vertical="center"/>
    </xf>
    <xf numFmtId="0" fontId="109" fillId="16" borderId="118" xfId="0" applyFont="1" applyFill="1" applyBorder="1" applyAlignment="1" applyProtection="1">
      <alignment horizontal="center" vertical="center"/>
    </xf>
    <xf numFmtId="0" fontId="14" fillId="0" borderId="353" xfId="0" applyFont="1" applyFill="1" applyBorder="1" applyAlignment="1" applyProtection="1">
      <alignment vertical="center"/>
    </xf>
    <xf numFmtId="0" fontId="69" fillId="0" borderId="214" xfId="0" applyFont="1" applyFill="1" applyBorder="1" applyAlignment="1" applyProtection="1">
      <alignment vertical="center" wrapText="1"/>
      <protection locked="0"/>
    </xf>
    <xf numFmtId="0" fontId="14" fillId="0" borderId="228" xfId="0" applyFont="1" applyFill="1" applyBorder="1" applyAlignment="1" applyProtection="1">
      <alignment vertical="center" wrapText="1"/>
      <protection locked="0"/>
    </xf>
    <xf numFmtId="0" fontId="6" fillId="0" borderId="125" xfId="0" applyFont="1" applyFill="1" applyBorder="1" applyAlignment="1" applyProtection="1">
      <alignment vertical="center" wrapText="1"/>
      <protection locked="0"/>
    </xf>
    <xf numFmtId="0" fontId="6" fillId="0" borderId="125" xfId="0" applyFont="1" applyFill="1" applyBorder="1" applyAlignment="1" applyProtection="1">
      <alignment horizontal="center" vertical="center"/>
      <protection locked="0"/>
    </xf>
    <xf numFmtId="0" fontId="103" fillId="0" borderId="53" xfId="0" applyFont="1" applyFill="1" applyBorder="1" applyAlignment="1" applyProtection="1">
      <alignment horizontal="left" vertical="center"/>
      <protection locked="0"/>
    </xf>
    <xf numFmtId="0" fontId="103" fillId="0" borderId="332" xfId="0" applyFont="1" applyFill="1" applyBorder="1" applyAlignment="1" applyProtection="1">
      <alignment vertical="center"/>
      <protection locked="0"/>
    </xf>
    <xf numFmtId="0" fontId="103" fillId="0" borderId="53" xfId="0" applyFont="1" applyFill="1" applyBorder="1" applyAlignment="1" applyProtection="1">
      <alignment vertical="center"/>
      <protection locked="0"/>
    </xf>
    <xf numFmtId="0" fontId="103" fillId="0" borderId="332" xfId="0" applyFont="1" applyFill="1" applyBorder="1" applyAlignment="1" applyProtection="1">
      <alignment vertical="center" wrapText="1"/>
      <protection locked="0"/>
    </xf>
    <xf numFmtId="0" fontId="103" fillId="0" borderId="53" xfId="0" applyFont="1" applyFill="1" applyBorder="1" applyAlignment="1" applyProtection="1">
      <alignment vertical="center" wrapText="1"/>
      <protection locked="0"/>
    </xf>
    <xf numFmtId="0" fontId="117" fillId="0" borderId="332" xfId="0" applyFont="1" applyFill="1" applyBorder="1" applyAlignment="1" applyProtection="1">
      <alignment vertical="center" wrapText="1"/>
      <protection locked="0"/>
    </xf>
    <xf numFmtId="0" fontId="117" fillId="0" borderId="25" xfId="0" applyFont="1" applyFill="1" applyBorder="1" applyAlignment="1" applyProtection="1">
      <alignment vertical="center" wrapText="1"/>
      <protection locked="0"/>
    </xf>
    <xf numFmtId="0" fontId="117" fillId="0" borderId="215" xfId="0" applyFont="1" applyFill="1" applyBorder="1" applyAlignment="1" applyProtection="1">
      <alignment vertical="center" wrapText="1"/>
      <protection locked="0"/>
    </xf>
    <xf numFmtId="0" fontId="103" fillId="0" borderId="230" xfId="0" applyFont="1" applyFill="1" applyBorder="1" applyAlignment="1" applyProtection="1">
      <alignment vertical="center" wrapText="1"/>
      <protection locked="0"/>
    </xf>
    <xf numFmtId="0" fontId="97" fillId="0" borderId="53" xfId="0" applyFont="1" applyFill="1" applyBorder="1" applyAlignment="1" applyProtection="1">
      <alignment vertical="center" wrapText="1"/>
      <protection locked="0"/>
    </xf>
    <xf numFmtId="0" fontId="103" fillId="0" borderId="25" xfId="0" applyFont="1" applyFill="1" applyBorder="1" applyAlignment="1" applyProtection="1">
      <alignment vertical="center" wrapText="1"/>
      <protection locked="0"/>
    </xf>
    <xf numFmtId="0" fontId="97" fillId="0" borderId="73" xfId="0" applyFont="1" applyFill="1" applyBorder="1" applyAlignment="1" applyProtection="1">
      <alignment horizontal="center" vertical="center"/>
      <protection locked="0"/>
    </xf>
    <xf numFmtId="0" fontId="97" fillId="0" borderId="188" xfId="0" applyFont="1" applyFill="1" applyBorder="1" applyAlignment="1" applyProtection="1">
      <alignment horizontal="center" vertical="center"/>
      <protection locked="0"/>
    </xf>
    <xf numFmtId="0" fontId="97" fillId="0" borderId="66" xfId="0" applyFont="1" applyFill="1" applyBorder="1" applyAlignment="1" applyProtection="1">
      <alignment horizontal="center" vertical="center"/>
      <protection locked="0"/>
    </xf>
    <xf numFmtId="0" fontId="103" fillId="0" borderId="410" xfId="0" applyFont="1" applyFill="1" applyBorder="1" applyAlignment="1" applyProtection="1">
      <alignment vertical="center"/>
    </xf>
    <xf numFmtId="0" fontId="97" fillId="0" borderId="418" xfId="0" applyFont="1" applyFill="1" applyBorder="1" applyAlignment="1" applyProtection="1">
      <alignment horizontal="center" vertical="center"/>
      <protection locked="0"/>
    </xf>
    <xf numFmtId="0" fontId="97" fillId="0" borderId="66" xfId="0" applyFont="1" applyFill="1" applyBorder="1" applyProtection="1">
      <alignment vertical="center"/>
      <protection locked="0"/>
    </xf>
    <xf numFmtId="0" fontId="16" fillId="4" borderId="408" xfId="0" applyFont="1" applyFill="1" applyBorder="1" applyAlignment="1" applyProtection="1">
      <alignment horizontal="center" vertical="center"/>
    </xf>
    <xf numFmtId="0" fontId="6" fillId="0" borderId="416" xfId="0" applyFont="1" applyFill="1" applyBorder="1" applyProtection="1">
      <alignment vertical="center"/>
      <protection locked="0"/>
    </xf>
    <xf numFmtId="0" fontId="90" fillId="11" borderId="4" xfId="0" applyFont="1" applyFill="1" applyBorder="1" applyProtection="1">
      <alignment vertical="center"/>
    </xf>
    <xf numFmtId="0" fontId="124" fillId="45" borderId="5" xfId="0" applyFont="1" applyFill="1" applyBorder="1" applyProtection="1">
      <alignment vertical="center"/>
    </xf>
    <xf numFmtId="0" fontId="6" fillId="45" borderId="5" xfId="0" applyFont="1" applyFill="1" applyBorder="1" applyProtection="1">
      <alignment vertical="center"/>
    </xf>
    <xf numFmtId="0" fontId="8" fillId="27" borderId="3" xfId="0" applyFont="1" applyFill="1" applyBorder="1" applyProtection="1">
      <alignment vertical="center"/>
    </xf>
    <xf numFmtId="0" fontId="6" fillId="18" borderId="13" xfId="0" applyFont="1" applyFill="1" applyBorder="1" applyProtection="1">
      <alignment vertical="center"/>
    </xf>
    <xf numFmtId="0" fontId="6" fillId="18" borderId="13" xfId="0" applyFont="1" applyFill="1" applyBorder="1" applyAlignment="1" applyProtection="1">
      <alignment horizontal="left" vertical="center"/>
    </xf>
    <xf numFmtId="0" fontId="6" fillId="26" borderId="3" xfId="0" applyFont="1" applyFill="1" applyBorder="1" applyProtection="1">
      <alignment vertical="center"/>
    </xf>
    <xf numFmtId="0" fontId="6" fillId="43" borderId="5" xfId="0" applyFont="1" applyFill="1" applyBorder="1" applyProtection="1">
      <alignment vertical="center"/>
    </xf>
    <xf numFmtId="0" fontId="8" fillId="43" borderId="5" xfId="0" applyFont="1" applyFill="1" applyBorder="1" applyAlignment="1" applyProtection="1">
      <alignment horizontal="left" vertical="center"/>
    </xf>
    <xf numFmtId="0" fontId="6" fillId="30" borderId="2" xfId="0" applyFont="1" applyFill="1" applyBorder="1" applyProtection="1">
      <alignment vertical="center"/>
    </xf>
    <xf numFmtId="0" fontId="6" fillId="42" borderId="3" xfId="0" applyFont="1" applyFill="1" applyBorder="1" applyProtection="1">
      <alignment vertical="center"/>
    </xf>
    <xf numFmtId="0" fontId="124" fillId="33" borderId="5" xfId="0" applyFont="1" applyFill="1" applyBorder="1" applyProtection="1">
      <alignment vertical="center"/>
    </xf>
    <xf numFmtId="0" fontId="6" fillId="34" borderId="5" xfId="0" applyFont="1" applyFill="1" applyBorder="1" applyProtection="1">
      <alignment vertical="center"/>
    </xf>
    <xf numFmtId="0" fontId="8" fillId="34" borderId="5" xfId="0" applyFont="1" applyFill="1" applyBorder="1" applyAlignment="1" applyProtection="1">
      <alignment horizontal="left" vertical="center"/>
    </xf>
    <xf numFmtId="0" fontId="6" fillId="0" borderId="2" xfId="0" applyFont="1" applyBorder="1" applyProtection="1">
      <alignment vertical="center"/>
    </xf>
    <xf numFmtId="0" fontId="6" fillId="0" borderId="49" xfId="0" applyFont="1" applyBorder="1" applyProtection="1">
      <alignment vertical="center"/>
    </xf>
    <xf numFmtId="0" fontId="6" fillId="0" borderId="3" xfId="0" applyFont="1" applyBorder="1" applyProtection="1">
      <alignment vertical="center"/>
    </xf>
    <xf numFmtId="0" fontId="6" fillId="44" borderId="5" xfId="0" applyFont="1" applyFill="1" applyBorder="1" applyProtection="1">
      <alignment vertical="center"/>
    </xf>
    <xf numFmtId="0" fontId="8" fillId="44" borderId="5" xfId="0" applyFont="1" applyFill="1" applyBorder="1" applyProtection="1">
      <alignment vertical="center"/>
    </xf>
    <xf numFmtId="0" fontId="6" fillId="16" borderId="5" xfId="0" applyFont="1" applyFill="1" applyBorder="1" applyProtection="1">
      <alignment vertical="center"/>
    </xf>
    <xf numFmtId="0" fontId="8" fillId="16" borderId="5" xfId="0" applyFont="1" applyFill="1" applyBorder="1" applyProtection="1">
      <alignment vertical="center"/>
    </xf>
    <xf numFmtId="0" fontId="6" fillId="0" borderId="331" xfId="0" applyFont="1" applyBorder="1" applyProtection="1">
      <alignment vertical="center"/>
    </xf>
    <xf numFmtId="0" fontId="8" fillId="0" borderId="331" xfId="0" applyFont="1" applyFill="1" applyBorder="1" applyProtection="1">
      <alignment vertical="center"/>
    </xf>
    <xf numFmtId="0" fontId="103" fillId="0" borderId="0" xfId="0" applyFont="1" applyFill="1" applyBorder="1" applyProtection="1">
      <alignment vertical="center"/>
    </xf>
    <xf numFmtId="0" fontId="6" fillId="53" borderId="9" xfId="0" applyFont="1" applyFill="1" applyBorder="1" applyProtection="1">
      <alignment vertical="center"/>
    </xf>
    <xf numFmtId="0" fontId="6" fillId="53" borderId="32" xfId="0" applyFont="1" applyFill="1" applyBorder="1" applyProtection="1">
      <alignment vertical="center"/>
    </xf>
    <xf numFmtId="0" fontId="14" fillId="53" borderId="297" xfId="0" applyFont="1" applyFill="1" applyBorder="1" applyAlignment="1" applyProtection="1">
      <alignment horizontal="right" vertical="center"/>
    </xf>
    <xf numFmtId="0" fontId="103" fillId="6" borderId="317" xfId="0" applyFont="1" applyFill="1" applyBorder="1" applyAlignment="1" applyProtection="1">
      <alignment horizontal="right" vertical="center"/>
    </xf>
    <xf numFmtId="0" fontId="97" fillId="0" borderId="8" xfId="0" applyFont="1" applyFill="1" applyBorder="1" applyAlignment="1" applyProtection="1">
      <alignment horizontal="center" vertical="center"/>
    </xf>
    <xf numFmtId="0" fontId="97" fillId="0" borderId="195" xfId="0" applyFont="1" applyFill="1" applyBorder="1" applyAlignment="1" applyProtection="1">
      <alignment horizontal="center" vertical="center"/>
    </xf>
    <xf numFmtId="0" fontId="97" fillId="0" borderId="308" xfId="0" applyFont="1" applyFill="1" applyBorder="1" applyAlignment="1" applyProtection="1">
      <alignment horizontal="center" vertical="center"/>
    </xf>
    <xf numFmtId="0" fontId="97" fillId="0" borderId="130" xfId="0" applyFont="1" applyFill="1" applyBorder="1" applyAlignment="1" applyProtection="1">
      <alignment horizontal="center" vertical="center"/>
    </xf>
    <xf numFmtId="0" fontId="97" fillId="0" borderId="238" xfId="0" applyFont="1" applyFill="1" applyBorder="1" applyAlignment="1" applyProtection="1">
      <alignment horizontal="center" vertical="center"/>
    </xf>
    <xf numFmtId="0" fontId="103" fillId="50" borderId="370" xfId="0" applyFont="1" applyFill="1" applyBorder="1" applyAlignment="1" applyProtection="1">
      <alignment horizontal="center" vertical="center"/>
    </xf>
    <xf numFmtId="0" fontId="103" fillId="50" borderId="376" xfId="0" applyFont="1" applyFill="1" applyBorder="1" applyAlignment="1" applyProtection="1">
      <alignment horizontal="center" vertical="center"/>
    </xf>
    <xf numFmtId="0" fontId="103" fillId="50" borderId="375" xfId="0" applyFont="1" applyFill="1" applyBorder="1" applyAlignment="1" applyProtection="1">
      <alignment horizontal="center" vertical="center"/>
    </xf>
    <xf numFmtId="0" fontId="103" fillId="50" borderId="372" xfId="0" applyFont="1" applyFill="1" applyBorder="1" applyAlignment="1" applyProtection="1">
      <alignment horizontal="center" vertical="center"/>
    </xf>
    <xf numFmtId="0" fontId="13" fillId="50" borderId="351" xfId="0" applyFont="1" applyFill="1" applyBorder="1" applyAlignment="1" applyProtection="1">
      <alignment vertical="center"/>
      <protection locked="0"/>
    </xf>
    <xf numFmtId="0" fontId="86" fillId="50" borderId="29" xfId="0" applyFont="1" applyFill="1" applyBorder="1" applyAlignment="1" applyProtection="1">
      <alignment vertical="center"/>
    </xf>
    <xf numFmtId="0" fontId="103" fillId="50" borderId="17" xfId="0" applyFont="1" applyFill="1" applyBorder="1" applyAlignment="1" applyProtection="1">
      <alignment horizontal="center" vertical="center"/>
    </xf>
    <xf numFmtId="0" fontId="103" fillId="50" borderId="19" xfId="0" applyFont="1" applyFill="1" applyBorder="1" applyAlignment="1" applyProtection="1">
      <alignment horizontal="center" vertical="center"/>
    </xf>
    <xf numFmtId="0" fontId="103" fillId="50" borderId="8" xfId="0" applyFont="1" applyFill="1" applyBorder="1" applyAlignment="1" applyProtection="1">
      <alignment horizontal="center" vertical="center"/>
    </xf>
    <xf numFmtId="0" fontId="98" fillId="50" borderId="3" xfId="0" applyFont="1" applyFill="1" applyBorder="1" applyAlignment="1" applyProtection="1">
      <alignment vertical="center" wrapText="1"/>
    </xf>
    <xf numFmtId="0" fontId="103" fillId="50" borderId="3" xfId="0" applyFont="1" applyFill="1" applyBorder="1" applyAlignment="1" applyProtection="1">
      <alignment horizontal="center" vertical="center"/>
    </xf>
    <xf numFmtId="0" fontId="6" fillId="60" borderId="319" xfId="0" applyFont="1" applyFill="1" applyBorder="1" applyProtection="1">
      <alignment vertical="center"/>
    </xf>
    <xf numFmtId="0" fontId="14" fillId="60" borderId="54" xfId="0" applyFont="1" applyFill="1" applyBorder="1" applyAlignment="1" applyProtection="1">
      <alignment horizontal="right" vertical="center"/>
    </xf>
    <xf numFmtId="0" fontId="2" fillId="0" borderId="72" xfId="0" applyFont="1" applyFill="1" applyBorder="1" applyProtection="1">
      <alignment vertical="center"/>
    </xf>
    <xf numFmtId="0" fontId="16" fillId="6" borderId="262" xfId="0" applyFont="1" applyFill="1" applyBorder="1" applyAlignment="1" applyProtection="1">
      <alignment horizontal="center" vertical="center"/>
      <protection locked="0"/>
    </xf>
    <xf numFmtId="0" fontId="16" fillId="6" borderId="96" xfId="0" applyFont="1" applyFill="1" applyBorder="1" applyAlignment="1" applyProtection="1">
      <alignment horizontal="center" vertical="center"/>
      <protection locked="0"/>
    </xf>
    <xf numFmtId="0" fontId="19" fillId="0" borderId="25" xfId="0" applyFont="1" applyFill="1" applyBorder="1" applyAlignment="1" applyProtection="1">
      <alignment horizontal="left" vertical="center" wrapText="1"/>
      <protection locked="0"/>
    </xf>
    <xf numFmtId="0" fontId="19" fillId="0" borderId="441" xfId="0" applyFont="1" applyFill="1" applyBorder="1" applyAlignment="1" applyProtection="1">
      <alignment horizontal="left" vertical="center" wrapText="1"/>
      <protection locked="0"/>
    </xf>
    <xf numFmtId="0" fontId="19" fillId="0" borderId="73" xfId="0" applyFont="1" applyFill="1" applyBorder="1" applyAlignment="1" applyProtection="1">
      <alignment horizontal="left" vertical="center" wrapText="1"/>
      <protection locked="0"/>
    </xf>
    <xf numFmtId="0" fontId="5" fillId="0" borderId="222" xfId="0" applyFont="1" applyFill="1" applyBorder="1" applyProtection="1">
      <alignment vertical="center"/>
      <protection locked="0"/>
    </xf>
    <xf numFmtId="0" fontId="120" fillId="0" borderId="8" xfId="0" applyFont="1" applyFill="1" applyBorder="1" applyAlignment="1" applyProtection="1">
      <alignment vertical="center" shrinkToFit="1"/>
    </xf>
    <xf numFmtId="0" fontId="125" fillId="0" borderId="218" xfId="0" applyFont="1" applyFill="1" applyBorder="1" applyAlignment="1" applyProtection="1">
      <alignment vertical="center" shrinkToFit="1"/>
    </xf>
    <xf numFmtId="0" fontId="120" fillId="0" borderId="59" xfId="0" applyFont="1" applyFill="1" applyBorder="1" applyProtection="1">
      <alignment vertical="center"/>
    </xf>
    <xf numFmtId="0" fontId="120" fillId="0" borderId="59" xfId="0" applyFont="1" applyBorder="1" applyProtection="1">
      <alignment vertical="center"/>
    </xf>
    <xf numFmtId="0" fontId="120" fillId="0" borderId="58" xfId="0" applyFont="1" applyFill="1" applyBorder="1" applyProtection="1">
      <alignment vertical="center"/>
    </xf>
    <xf numFmtId="0" fontId="97" fillId="41" borderId="5" xfId="0" applyFont="1" applyFill="1" applyBorder="1" applyAlignment="1" applyProtection="1">
      <alignment horizontal="right" vertical="center"/>
    </xf>
    <xf numFmtId="0" fontId="97" fillId="32" borderId="7" xfId="0" applyFont="1" applyFill="1" applyBorder="1" applyProtection="1">
      <alignment vertical="center"/>
    </xf>
    <xf numFmtId="0" fontId="126" fillId="60" borderId="45" xfId="0" applyFont="1" applyFill="1" applyBorder="1" applyAlignment="1" applyProtection="1">
      <alignment horizontal="right" vertical="center"/>
    </xf>
    <xf numFmtId="0" fontId="8" fillId="53" borderId="39" xfId="0" applyFont="1" applyFill="1" applyBorder="1" applyAlignment="1" applyProtection="1">
      <alignment horizontal="right" vertical="center"/>
    </xf>
    <xf numFmtId="0" fontId="6" fillId="4" borderId="27" xfId="0" applyFont="1" applyFill="1" applyBorder="1" applyAlignment="1" applyProtection="1">
      <alignment horizontal="right" vertical="center"/>
    </xf>
    <xf numFmtId="0" fontId="6" fillId="62" borderId="27" xfId="0" applyFont="1" applyFill="1" applyBorder="1" applyAlignment="1" applyProtection="1">
      <alignment horizontal="right" vertical="center"/>
    </xf>
    <xf numFmtId="0" fontId="78" fillId="62" borderId="8" xfId="0" applyFont="1" applyFill="1" applyBorder="1" applyProtection="1">
      <alignment vertical="center"/>
    </xf>
    <xf numFmtId="0" fontId="78" fillId="62" borderId="24" xfId="0" applyFont="1" applyFill="1" applyBorder="1" applyProtection="1">
      <alignment vertical="center"/>
    </xf>
    <xf numFmtId="0" fontId="78" fillId="62" borderId="29" xfId="0" applyFont="1" applyFill="1" applyBorder="1" applyProtection="1">
      <alignment vertical="center"/>
    </xf>
    <xf numFmtId="0" fontId="78" fillId="62" borderId="27" xfId="0" applyFont="1" applyFill="1" applyBorder="1" applyProtection="1">
      <alignment vertical="center"/>
    </xf>
    <xf numFmtId="0" fontId="2" fillId="0" borderId="22" xfId="0" applyFont="1" applyBorder="1" applyProtection="1">
      <alignment vertical="center"/>
    </xf>
    <xf numFmtId="0" fontId="96" fillId="0" borderId="9" xfId="0" applyFont="1" applyFill="1" applyBorder="1" applyProtection="1">
      <alignment vertical="center"/>
    </xf>
    <xf numFmtId="0" fontId="5" fillId="0" borderId="230" xfId="0" applyFont="1" applyFill="1" applyBorder="1" applyProtection="1">
      <alignment vertical="center"/>
      <protection locked="0"/>
    </xf>
    <xf numFmtId="0" fontId="5" fillId="0" borderId="27" xfId="0" applyFont="1" applyFill="1" applyBorder="1" applyProtection="1">
      <alignment vertical="center"/>
      <protection locked="0"/>
    </xf>
    <xf numFmtId="0" fontId="2" fillId="0" borderId="444" xfId="0" applyFont="1" applyBorder="1" applyAlignment="1" applyProtection="1">
      <alignment horizontal="center" vertical="center"/>
    </xf>
    <xf numFmtId="0" fontId="2" fillId="0" borderId="444" xfId="0" applyFont="1" applyBorder="1" applyProtection="1">
      <alignment vertical="center"/>
    </xf>
    <xf numFmtId="0" fontId="2" fillId="0" borderId="447" xfId="0" applyFont="1" applyBorder="1" applyProtection="1">
      <alignment vertical="center"/>
    </xf>
    <xf numFmtId="0" fontId="16" fillId="0" borderId="447" xfId="0" applyFont="1" applyFill="1" applyBorder="1" applyAlignment="1" applyProtection="1">
      <alignment horizontal="center" vertical="center"/>
    </xf>
    <xf numFmtId="0" fontId="97" fillId="23" borderId="449" xfId="0" applyFont="1" applyFill="1" applyBorder="1" applyAlignment="1" applyProtection="1">
      <alignment horizontal="center" vertical="center"/>
    </xf>
    <xf numFmtId="0" fontId="97" fillId="23" borderId="50" xfId="0" applyFont="1" applyFill="1" applyBorder="1" applyAlignment="1" applyProtection="1">
      <alignment horizontal="center" vertical="center"/>
    </xf>
    <xf numFmtId="0" fontId="97" fillId="0" borderId="176" xfId="0" applyFont="1" applyFill="1" applyBorder="1" applyAlignment="1" applyProtection="1">
      <alignment vertical="center" shrinkToFit="1"/>
    </xf>
    <xf numFmtId="0" fontId="6" fillId="65" borderId="176" xfId="0" applyFont="1" applyFill="1" applyBorder="1" applyProtection="1">
      <alignment vertical="center"/>
    </xf>
    <xf numFmtId="0" fontId="6" fillId="65" borderId="58" xfId="0" applyFont="1" applyFill="1" applyBorder="1" applyProtection="1">
      <alignment vertical="center"/>
    </xf>
    <xf numFmtId="0" fontId="6" fillId="65" borderId="59" xfId="0" applyFont="1" applyFill="1" applyBorder="1" applyProtection="1">
      <alignment vertical="center"/>
    </xf>
    <xf numFmtId="0" fontId="6" fillId="65" borderId="185" xfId="0" applyFont="1" applyFill="1" applyBorder="1" applyProtection="1">
      <alignment vertical="center"/>
    </xf>
    <xf numFmtId="0" fontId="6" fillId="65" borderId="48" xfId="0" applyFont="1" applyFill="1" applyBorder="1" applyProtection="1">
      <alignment vertical="center"/>
    </xf>
    <xf numFmtId="0" fontId="97" fillId="65" borderId="58" xfId="0" applyFont="1" applyFill="1" applyBorder="1" applyProtection="1">
      <alignment vertical="center"/>
    </xf>
    <xf numFmtId="0" fontId="97" fillId="65" borderId="169" xfId="0" applyFont="1" applyFill="1" applyBorder="1" applyProtection="1">
      <alignment vertical="center"/>
    </xf>
    <xf numFmtId="0" fontId="97" fillId="65" borderId="185" xfId="0" applyFont="1" applyFill="1" applyBorder="1" applyProtection="1">
      <alignment vertical="center"/>
    </xf>
    <xf numFmtId="0" fontId="97" fillId="65" borderId="177" xfId="0" applyFont="1" applyFill="1" applyBorder="1" applyProtection="1">
      <alignment vertical="center"/>
    </xf>
    <xf numFmtId="0" fontId="97" fillId="65" borderId="221" xfId="0" applyFont="1" applyFill="1" applyBorder="1" applyProtection="1">
      <alignment vertical="center"/>
    </xf>
    <xf numFmtId="0" fontId="97" fillId="65" borderId="60" xfId="0" applyFont="1" applyFill="1" applyBorder="1" applyProtection="1">
      <alignment vertical="center"/>
    </xf>
    <xf numFmtId="0" fontId="97" fillId="65" borderId="59" xfId="0" applyFont="1" applyFill="1" applyBorder="1" applyProtection="1">
      <alignment vertical="center"/>
    </xf>
    <xf numFmtId="0" fontId="97" fillId="65" borderId="218" xfId="0" applyFont="1" applyFill="1" applyBorder="1" applyProtection="1">
      <alignment vertical="center"/>
    </xf>
    <xf numFmtId="0" fontId="127" fillId="0" borderId="0" xfId="0" applyFont="1" applyFill="1" applyBorder="1" applyAlignment="1" applyProtection="1">
      <alignment vertical="center" wrapText="1"/>
    </xf>
    <xf numFmtId="0" fontId="36" fillId="0" borderId="454" xfId="0" applyFont="1" applyFill="1" applyBorder="1" applyAlignment="1" applyProtection="1">
      <alignment horizontal="center" vertical="center"/>
    </xf>
    <xf numFmtId="0" fontId="16" fillId="51" borderId="363" xfId="0" applyFont="1" applyFill="1" applyBorder="1" applyAlignment="1" applyProtection="1">
      <alignment horizontal="center" vertical="center"/>
      <protection locked="0"/>
    </xf>
    <xf numFmtId="0" fontId="19" fillId="0" borderId="349" xfId="0" applyFont="1" applyFill="1" applyBorder="1" applyAlignment="1" applyProtection="1">
      <alignment horizontal="left" vertical="center"/>
      <protection locked="0"/>
    </xf>
    <xf numFmtId="0" fontId="19" fillId="0" borderId="397" xfId="0" applyFont="1" applyFill="1" applyBorder="1" applyProtection="1">
      <alignment vertical="center"/>
      <protection locked="0"/>
    </xf>
    <xf numFmtId="0" fontId="19" fillId="0" borderId="222" xfId="0" applyFont="1" applyFill="1" applyBorder="1" applyProtection="1">
      <alignment vertical="center"/>
      <protection locked="0"/>
    </xf>
    <xf numFmtId="0" fontId="19" fillId="0" borderId="222" xfId="0" applyFont="1" applyBorder="1" applyProtection="1">
      <alignment vertical="center"/>
    </xf>
    <xf numFmtId="0" fontId="16" fillId="2" borderId="261" xfId="0" applyFont="1" applyFill="1" applyBorder="1" applyAlignment="1" applyProtection="1">
      <alignment horizontal="center" vertical="center"/>
      <protection locked="0"/>
    </xf>
    <xf numFmtId="0" fontId="19" fillId="0" borderId="222" xfId="0" applyFont="1" applyFill="1" applyBorder="1" applyAlignment="1" applyProtection="1">
      <alignment vertical="center" wrapText="1"/>
      <protection locked="0"/>
    </xf>
    <xf numFmtId="0" fontId="113" fillId="46" borderId="26" xfId="0" applyFont="1" applyFill="1" applyBorder="1" applyAlignment="1" applyProtection="1">
      <alignment horizontal="left" vertical="center"/>
    </xf>
    <xf numFmtId="0" fontId="113" fillId="46" borderId="109" xfId="0" applyFont="1" applyFill="1" applyBorder="1" applyAlignment="1" applyProtection="1">
      <alignment horizontal="left" vertical="center"/>
    </xf>
    <xf numFmtId="0" fontId="113" fillId="46" borderId="175" xfId="0" applyFont="1" applyFill="1" applyBorder="1" applyAlignment="1" applyProtection="1">
      <alignment horizontal="left" vertical="center"/>
    </xf>
    <xf numFmtId="0" fontId="113" fillId="46" borderId="188" xfId="0" applyFont="1" applyFill="1" applyBorder="1" applyAlignment="1" applyProtection="1">
      <alignment horizontal="left" vertical="center"/>
    </xf>
    <xf numFmtId="0" fontId="19" fillId="0" borderId="457" xfId="0" applyFont="1" applyFill="1" applyBorder="1" applyProtection="1">
      <alignment vertical="center"/>
      <protection locked="0"/>
    </xf>
    <xf numFmtId="0" fontId="19" fillId="0" borderId="229" xfId="0" applyFont="1" applyFill="1" applyBorder="1" applyProtection="1">
      <alignment vertical="center"/>
      <protection locked="0"/>
    </xf>
    <xf numFmtId="0" fontId="19" fillId="0" borderId="348" xfId="0" applyFont="1" applyFill="1" applyBorder="1" applyAlignment="1" applyProtection="1">
      <alignment horizontal="left" vertical="center" wrapText="1"/>
      <protection locked="0"/>
    </xf>
    <xf numFmtId="0" fontId="19" fillId="0" borderId="114" xfId="0" applyFont="1" applyFill="1" applyBorder="1" applyAlignment="1" applyProtection="1">
      <alignment horizontal="left" vertical="center" wrapText="1"/>
      <protection locked="0"/>
    </xf>
    <xf numFmtId="0" fontId="19" fillId="0" borderId="229" xfId="0" applyFont="1" applyFill="1" applyBorder="1" applyAlignment="1" applyProtection="1">
      <alignment vertical="center" wrapText="1"/>
      <protection locked="0"/>
    </xf>
    <xf numFmtId="0" fontId="19" fillId="0" borderId="229" xfId="0" applyFont="1" applyBorder="1" applyProtection="1">
      <alignment vertical="center"/>
    </xf>
    <xf numFmtId="0" fontId="19" fillId="0" borderId="458" xfId="0" applyFont="1" applyFill="1" applyBorder="1" applyProtection="1">
      <alignment vertical="center"/>
      <protection locked="0"/>
    </xf>
    <xf numFmtId="0" fontId="20" fillId="0" borderId="442" xfId="0" applyFont="1" applyFill="1" applyBorder="1" applyAlignment="1" applyProtection="1">
      <alignment horizontal="center" vertical="center"/>
    </xf>
    <xf numFmtId="0" fontId="135" fillId="40" borderId="132" xfId="0" applyFont="1" applyFill="1" applyBorder="1" applyAlignment="1" applyProtection="1">
      <alignment horizontal="right" vertical="center"/>
    </xf>
    <xf numFmtId="0" fontId="135" fillId="40" borderId="295" xfId="0" applyFont="1" applyFill="1" applyBorder="1" applyAlignment="1" applyProtection="1">
      <alignment horizontal="right" vertical="center"/>
    </xf>
    <xf numFmtId="0" fontId="135" fillId="40" borderId="31" xfId="0" applyFont="1" applyFill="1" applyBorder="1" applyAlignment="1" applyProtection="1">
      <alignment horizontal="right" vertical="center"/>
    </xf>
    <xf numFmtId="0" fontId="136" fillId="61" borderId="31" xfId="0" applyFont="1" applyFill="1" applyBorder="1" applyAlignment="1" applyProtection="1">
      <alignment horizontal="right" vertical="center"/>
    </xf>
    <xf numFmtId="0" fontId="103" fillId="0" borderId="120" xfId="0" applyFont="1" applyFill="1" applyBorder="1" applyAlignment="1" applyProtection="1">
      <alignment horizontal="center" vertical="center"/>
      <protection locked="0"/>
    </xf>
    <xf numFmtId="0" fontId="6" fillId="68" borderId="5" xfId="0" applyFont="1" applyFill="1" applyBorder="1" applyAlignment="1" applyProtection="1">
      <alignment horizontal="right" vertical="center"/>
    </xf>
    <xf numFmtId="0" fontId="6" fillId="68" borderId="5" xfId="0" applyFont="1" applyFill="1" applyBorder="1" applyProtection="1">
      <alignment vertical="center"/>
    </xf>
    <xf numFmtId="0" fontId="6" fillId="68" borderId="5" xfId="0" applyFont="1" applyFill="1" applyBorder="1" applyAlignment="1" applyProtection="1">
      <alignment horizontal="center" vertical="center"/>
    </xf>
    <xf numFmtId="0" fontId="6" fillId="68" borderId="6" xfId="0" applyFont="1" applyFill="1" applyBorder="1" applyAlignment="1" applyProtection="1">
      <alignment horizontal="center" vertical="center"/>
    </xf>
    <xf numFmtId="0" fontId="12" fillId="68" borderId="121" xfId="0" applyFont="1" applyFill="1" applyBorder="1" applyAlignment="1" applyProtection="1">
      <alignment horizontal="center" vertical="center"/>
    </xf>
    <xf numFmtId="0" fontId="6" fillId="68" borderId="9" xfId="0" applyFont="1" applyFill="1" applyBorder="1" applyAlignment="1" applyProtection="1">
      <alignment horizontal="center" vertical="center"/>
    </xf>
    <xf numFmtId="0" fontId="109" fillId="68" borderId="118" xfId="0" applyFont="1" applyFill="1" applyBorder="1" applyAlignment="1" applyProtection="1">
      <alignment horizontal="center" vertical="center"/>
    </xf>
    <xf numFmtId="0" fontId="36" fillId="68" borderId="9" xfId="0" applyFont="1" applyFill="1" applyBorder="1" applyAlignment="1" applyProtection="1">
      <alignment horizontal="center" vertical="center"/>
    </xf>
    <xf numFmtId="0" fontId="104" fillId="68" borderId="39" xfId="0" applyFont="1" applyFill="1" applyBorder="1" applyAlignment="1" applyProtection="1">
      <alignment horizontal="center" vertical="center"/>
    </xf>
    <xf numFmtId="0" fontId="93" fillId="0" borderId="0" xfId="0" applyFont="1" applyBorder="1">
      <alignment vertical="center"/>
    </xf>
    <xf numFmtId="0" fontId="137" fillId="0" borderId="0" xfId="0" applyFont="1" applyBorder="1">
      <alignment vertical="center"/>
    </xf>
    <xf numFmtId="0" fontId="97" fillId="0" borderId="130" xfId="0" applyFont="1" applyFill="1" applyBorder="1" applyAlignment="1" applyProtection="1">
      <alignment horizontal="center" vertical="center"/>
    </xf>
    <xf numFmtId="0" fontId="59" fillId="19" borderId="5" xfId="0" applyFont="1" applyFill="1" applyBorder="1" applyAlignment="1" applyProtection="1">
      <alignment horizontal="center" vertical="center"/>
    </xf>
    <xf numFmtId="0" fontId="16" fillId="2" borderId="217" xfId="0" applyFont="1" applyFill="1" applyBorder="1" applyAlignment="1" applyProtection="1">
      <alignment horizontal="center" vertical="center"/>
      <protection locked="0"/>
    </xf>
    <xf numFmtId="0" fontId="16" fillId="2" borderId="294" xfId="0" applyFont="1" applyFill="1" applyBorder="1" applyAlignment="1" applyProtection="1">
      <alignment horizontal="center" vertical="center"/>
      <protection locked="0"/>
    </xf>
    <xf numFmtId="0" fontId="103" fillId="0" borderId="120" xfId="0" applyFont="1" applyFill="1" applyBorder="1" applyAlignment="1" applyProtection="1">
      <alignment horizontal="center" vertical="center"/>
      <protection locked="0"/>
    </xf>
    <xf numFmtId="0" fontId="82" fillId="24" borderId="24" xfId="0" applyFont="1" applyFill="1" applyBorder="1" applyAlignment="1" applyProtection="1">
      <alignment horizontal="center" vertical="center" wrapText="1"/>
    </xf>
    <xf numFmtId="0" fontId="22" fillId="35" borderId="5" xfId="0" applyFont="1" applyFill="1" applyBorder="1" applyAlignment="1" applyProtection="1">
      <alignment horizontal="center" vertical="center"/>
    </xf>
    <xf numFmtId="0" fontId="22" fillId="54" borderId="5" xfId="0" applyFont="1" applyFill="1" applyBorder="1" applyAlignment="1" applyProtection="1">
      <alignment horizontal="center" vertical="center"/>
    </xf>
    <xf numFmtId="0" fontId="6" fillId="0" borderId="13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59" fillId="16" borderId="5" xfId="0" applyFont="1" applyFill="1" applyBorder="1" applyAlignment="1" applyProtection="1">
      <alignment horizontal="center" vertical="center"/>
    </xf>
    <xf numFmtId="0" fontId="36" fillId="5" borderId="459" xfId="0" applyFont="1" applyFill="1" applyBorder="1" applyAlignment="1" applyProtection="1">
      <alignment horizontal="center" vertical="center"/>
    </xf>
    <xf numFmtId="0" fontId="140" fillId="0" borderId="0" xfId="0" applyFont="1" applyBorder="1">
      <alignment vertical="center"/>
    </xf>
    <xf numFmtId="0" fontId="6" fillId="0" borderId="106" xfId="0" applyFont="1" applyFill="1" applyBorder="1" applyAlignment="1" applyProtection="1">
      <alignment horizontal="center" vertical="center"/>
    </xf>
    <xf numFmtId="0" fontId="2" fillId="0" borderId="107" xfId="0" applyFont="1" applyFill="1" applyBorder="1" applyProtection="1">
      <alignment vertical="center"/>
    </xf>
    <xf numFmtId="0" fontId="6" fillId="0" borderId="108" xfId="0" applyFont="1" applyFill="1" applyBorder="1" applyAlignment="1" applyProtection="1">
      <alignment horizontal="center" vertical="center"/>
    </xf>
    <xf numFmtId="0" fontId="6" fillId="0" borderId="105" xfId="0" applyFont="1" applyFill="1" applyBorder="1" applyAlignment="1" applyProtection="1">
      <alignment horizontal="center" vertical="center"/>
    </xf>
    <xf numFmtId="0" fontId="97" fillId="0" borderId="97" xfId="0" applyFont="1" applyFill="1" applyBorder="1" applyProtection="1">
      <alignment vertical="center"/>
    </xf>
    <xf numFmtId="0" fontId="2" fillId="69" borderId="0" xfId="0" applyFont="1" applyFill="1" applyProtection="1">
      <alignment vertical="center"/>
    </xf>
    <xf numFmtId="0" fontId="2" fillId="69" borderId="39" xfId="0" applyFont="1" applyFill="1" applyBorder="1" applyProtection="1">
      <alignment vertical="center"/>
    </xf>
    <xf numFmtId="0" fontId="6" fillId="0" borderId="8" xfId="0" applyFont="1" applyFill="1" applyBorder="1" applyAlignment="1" applyProtection="1">
      <alignment horizontal="center" vertical="center" textRotation="90"/>
    </xf>
    <xf numFmtId="0" fontId="2" fillId="69" borderId="9" xfId="0" applyFont="1" applyFill="1" applyBorder="1" applyProtection="1">
      <alignment vertical="center"/>
    </xf>
    <xf numFmtId="0" fontId="16" fillId="0" borderId="461" xfId="0" applyFont="1" applyFill="1" applyBorder="1" applyAlignment="1" applyProtection="1">
      <alignment horizontal="center" vertical="center"/>
      <protection locked="0"/>
    </xf>
    <xf numFmtId="0" fontId="16" fillId="0" borderId="462" xfId="0" applyFont="1" applyFill="1" applyBorder="1" applyAlignment="1" applyProtection="1">
      <alignment horizontal="center" vertical="center"/>
      <protection locked="0"/>
    </xf>
    <xf numFmtId="0" fontId="141" fillId="69" borderId="111" xfId="0" applyFont="1" applyFill="1" applyBorder="1" applyAlignment="1" applyProtection="1">
      <alignment horizontal="center" vertical="center"/>
    </xf>
    <xf numFmtId="0" fontId="6" fillId="69" borderId="121" xfId="0" applyFont="1" applyFill="1" applyBorder="1" applyAlignment="1" applyProtection="1">
      <alignment vertical="center"/>
    </xf>
    <xf numFmtId="0" fontId="125" fillId="69" borderId="129" xfId="0" applyFont="1" applyFill="1" applyBorder="1" applyAlignment="1" applyProtection="1">
      <alignment vertical="center"/>
    </xf>
    <xf numFmtId="0" fontId="16" fillId="0" borderId="463" xfId="0" applyFont="1" applyFill="1" applyBorder="1" applyAlignment="1" applyProtection="1">
      <alignment horizontal="center" vertical="center"/>
      <protection locked="0"/>
    </xf>
    <xf numFmtId="0" fontId="48" fillId="3" borderId="210" xfId="0" applyFont="1" applyFill="1" applyBorder="1" applyProtection="1">
      <alignment vertical="center"/>
      <protection locked="0"/>
    </xf>
    <xf numFmtId="0" fontId="48" fillId="3" borderId="82" xfId="0" applyFont="1" applyFill="1" applyBorder="1" applyProtection="1">
      <alignment vertical="center"/>
      <protection locked="0"/>
    </xf>
    <xf numFmtId="0" fontId="48" fillId="3" borderId="172" xfId="0" applyFont="1" applyFill="1" applyBorder="1" applyProtection="1">
      <alignment vertical="center"/>
      <protection locked="0"/>
    </xf>
    <xf numFmtId="0" fontId="48" fillId="3" borderId="93" xfId="0" applyFont="1" applyFill="1" applyBorder="1" applyProtection="1">
      <alignment vertical="center"/>
      <protection locked="0"/>
    </xf>
    <xf numFmtId="0" fontId="83" fillId="0" borderId="254" xfId="0" applyFont="1" applyFill="1" applyBorder="1" applyAlignment="1" applyProtection="1">
      <alignment horizontal="center" vertical="center"/>
      <protection locked="0"/>
    </xf>
    <xf numFmtId="0" fontId="83" fillId="6" borderId="260"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xf>
    <xf numFmtId="0" fontId="2" fillId="0" borderId="12" xfId="0" applyFont="1" applyFill="1" applyBorder="1" applyProtection="1">
      <alignment vertical="center"/>
    </xf>
    <xf numFmtId="0" fontId="14" fillId="0" borderId="12" xfId="0" applyFont="1" applyFill="1" applyBorder="1" applyAlignment="1" applyProtection="1">
      <alignment vertical="center"/>
    </xf>
    <xf numFmtId="0" fontId="97" fillId="0" borderId="12" xfId="0" applyFont="1" applyFill="1" applyBorder="1" applyAlignment="1" applyProtection="1">
      <alignment vertical="center" shrinkToFit="1"/>
    </xf>
    <xf numFmtId="0" fontId="14" fillId="0" borderId="12" xfId="0" applyFont="1" applyFill="1" applyBorder="1" applyAlignment="1" applyProtection="1">
      <alignment vertical="center" shrinkToFit="1"/>
    </xf>
    <xf numFmtId="0" fontId="6" fillId="0" borderId="12" xfId="0" applyFont="1" applyFill="1" applyBorder="1" applyAlignment="1" applyProtection="1">
      <alignment vertical="center" shrinkToFit="1"/>
    </xf>
    <xf numFmtId="0" fontId="97" fillId="26" borderId="3" xfId="0" applyFont="1" applyFill="1" applyBorder="1" applyAlignment="1" applyProtection="1">
      <alignment horizontal="left" vertical="center"/>
    </xf>
    <xf numFmtId="0" fontId="19" fillId="0" borderId="214" xfId="0" applyFont="1" applyFill="1" applyBorder="1" applyProtection="1">
      <alignment vertical="center"/>
      <protection locked="0"/>
    </xf>
    <xf numFmtId="0" fontId="19" fillId="0" borderId="114" xfId="0" applyFont="1" applyFill="1" applyBorder="1" applyAlignment="1" applyProtection="1">
      <alignment horizontal="left" vertical="center"/>
      <protection locked="0"/>
    </xf>
    <xf numFmtId="0" fontId="19" fillId="0" borderId="228" xfId="0" applyFont="1" applyFill="1" applyBorder="1" applyAlignment="1" applyProtection="1">
      <alignment horizontal="left" vertical="center"/>
      <protection locked="0"/>
    </xf>
    <xf numFmtId="0" fontId="19" fillId="0" borderId="111" xfId="0" applyFont="1" applyFill="1" applyBorder="1" applyAlignment="1" applyProtection="1">
      <alignment horizontal="left" vertical="center"/>
      <protection locked="0"/>
    </xf>
    <xf numFmtId="0" fontId="103" fillId="0" borderId="285"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xf>
    <xf numFmtId="0" fontId="144" fillId="0" borderId="285" xfId="0" applyFont="1" applyFill="1" applyBorder="1" applyAlignment="1" applyProtection="1">
      <alignment horizontal="center" vertical="center"/>
      <protection locked="0"/>
    </xf>
    <xf numFmtId="0" fontId="103" fillId="0" borderId="25" xfId="0" applyFont="1" applyFill="1" applyBorder="1" applyAlignment="1" applyProtection="1">
      <alignment vertical="center"/>
      <protection locked="0"/>
    </xf>
    <xf numFmtId="0" fontId="6" fillId="0" borderId="117" xfId="0" applyFont="1" applyFill="1" applyBorder="1" applyAlignment="1" applyProtection="1">
      <alignment vertical="center"/>
      <protection locked="0"/>
    </xf>
    <xf numFmtId="0" fontId="2" fillId="0" borderId="460" xfId="0" applyFont="1" applyFill="1" applyBorder="1" applyProtection="1">
      <alignment vertical="center"/>
      <protection locked="0"/>
    </xf>
    <xf numFmtId="0" fontId="2" fillId="0" borderId="115" xfId="0" applyFont="1" applyFill="1" applyBorder="1" applyAlignment="1" applyProtection="1">
      <alignment vertical="center"/>
      <protection locked="0"/>
    </xf>
    <xf numFmtId="0" fontId="2" fillId="0" borderId="111" xfId="0" applyFont="1" applyFill="1" applyBorder="1" applyAlignment="1" applyProtection="1">
      <alignment vertical="center"/>
      <protection locked="0"/>
    </xf>
    <xf numFmtId="0" fontId="9" fillId="0" borderId="368" xfId="0" applyFont="1" applyBorder="1" applyAlignment="1">
      <alignment horizontal="center" vertical="center"/>
    </xf>
    <xf numFmtId="0" fontId="9" fillId="0" borderId="0" xfId="0" applyFont="1" applyBorder="1" applyAlignment="1">
      <alignment horizontal="center" vertical="center"/>
    </xf>
    <xf numFmtId="0" fontId="143" fillId="69" borderId="14" xfId="0" applyFont="1" applyFill="1" applyBorder="1" applyAlignment="1" applyProtection="1">
      <alignment horizontal="right" vertical="center"/>
    </xf>
    <xf numFmtId="0" fontId="48" fillId="69" borderId="5" xfId="0" applyFont="1" applyFill="1" applyBorder="1" applyAlignment="1" applyProtection="1">
      <alignment horizontal="right" vertical="center"/>
    </xf>
    <xf numFmtId="0" fontId="48" fillId="3" borderId="42" xfId="0" applyFont="1" applyFill="1" applyBorder="1" applyAlignment="1" applyProtection="1">
      <alignment horizontal="center" vertical="center"/>
    </xf>
    <xf numFmtId="0" fontId="48" fillId="3" borderId="44" xfId="0" applyFont="1" applyFill="1" applyBorder="1" applyAlignment="1" applyProtection="1">
      <alignment horizontal="center" vertical="center"/>
    </xf>
    <xf numFmtId="0" fontId="97" fillId="37" borderId="5" xfId="0" applyFont="1" applyFill="1" applyBorder="1" applyAlignment="1" applyProtection="1">
      <alignment horizontal="left" vertical="center"/>
    </xf>
    <xf numFmtId="0" fontId="97" fillId="38" borderId="5" xfId="0" applyFont="1" applyFill="1" applyBorder="1" applyAlignment="1" applyProtection="1">
      <alignment horizontal="left" vertical="center"/>
    </xf>
    <xf numFmtId="0" fontId="98" fillId="0" borderId="1" xfId="0" applyFont="1" applyBorder="1" applyAlignment="1" applyProtection="1">
      <alignment horizontal="center" vertical="center"/>
    </xf>
    <xf numFmtId="0" fontId="5" fillId="0" borderId="21" xfId="0" applyFont="1" applyFill="1" applyBorder="1" applyAlignment="1" applyProtection="1">
      <alignment horizontal="left" vertical="top"/>
      <protection locked="0"/>
    </xf>
    <xf numFmtId="0" fontId="5" fillId="0" borderId="16" xfId="0" applyFont="1" applyFill="1" applyBorder="1" applyAlignment="1" applyProtection="1">
      <alignment horizontal="left" vertical="top"/>
      <protection locked="0"/>
    </xf>
    <xf numFmtId="0" fontId="5" fillId="0" borderId="97" xfId="0" applyFont="1" applyFill="1" applyBorder="1" applyAlignment="1" applyProtection="1">
      <alignment horizontal="left" vertical="top"/>
      <protection locked="0"/>
    </xf>
    <xf numFmtId="0" fontId="5" fillId="0" borderId="22" xfId="0" applyFont="1" applyFill="1" applyBorder="1" applyAlignment="1" applyProtection="1">
      <alignment horizontal="left" vertical="top"/>
      <protection locked="0"/>
    </xf>
    <xf numFmtId="0" fontId="5" fillId="0" borderId="0" xfId="0" applyFont="1" applyFill="1" applyBorder="1" applyAlignment="1" applyProtection="1">
      <alignment horizontal="left" vertical="top"/>
      <protection locked="0"/>
    </xf>
    <xf numFmtId="0" fontId="5" fillId="0" borderId="26" xfId="0" applyFont="1" applyFill="1" applyBorder="1" applyAlignment="1" applyProtection="1">
      <alignment horizontal="left" vertical="top"/>
      <protection locked="0"/>
    </xf>
    <xf numFmtId="0" fontId="5" fillId="0" borderId="23" xfId="0" applyFont="1" applyFill="1" applyBorder="1" applyAlignment="1" applyProtection="1">
      <alignment horizontal="left" vertical="top"/>
      <protection locked="0"/>
    </xf>
    <xf numFmtId="0" fontId="5" fillId="0" borderId="3" xfId="0" applyFont="1" applyFill="1" applyBorder="1" applyAlignment="1" applyProtection="1">
      <alignment horizontal="left" vertical="top"/>
      <protection locked="0"/>
    </xf>
    <xf numFmtId="0" fontId="5" fillId="0" borderId="27" xfId="0" applyFont="1" applyFill="1" applyBorder="1" applyAlignment="1" applyProtection="1">
      <alignment horizontal="left" vertical="top"/>
      <protection locked="0"/>
    </xf>
    <xf numFmtId="0" fontId="6" fillId="46" borderId="353" xfId="0" applyFont="1" applyFill="1" applyBorder="1" applyAlignment="1" applyProtection="1">
      <alignment horizontal="center" vertical="center"/>
    </xf>
    <xf numFmtId="0" fontId="6" fillId="46" borderId="117" xfId="0" applyFont="1" applyFill="1" applyBorder="1" applyAlignment="1" applyProtection="1">
      <alignment horizontal="center" vertical="center"/>
    </xf>
    <xf numFmtId="0" fontId="6" fillId="46" borderId="125" xfId="0" applyFont="1" applyFill="1" applyBorder="1" applyAlignment="1" applyProtection="1">
      <alignment horizontal="center" vertical="center"/>
    </xf>
    <xf numFmtId="0" fontId="103" fillId="57" borderId="21" xfId="0" applyFont="1" applyFill="1" applyBorder="1" applyAlignment="1" applyProtection="1">
      <alignment horizontal="center" vertical="center" textRotation="255"/>
    </xf>
    <xf numFmtId="0" fontId="103" fillId="57" borderId="22" xfId="0" applyFont="1" applyFill="1" applyBorder="1" applyAlignment="1" applyProtection="1">
      <alignment horizontal="center" vertical="center" textRotation="255"/>
    </xf>
    <xf numFmtId="0" fontId="103" fillId="57" borderId="23" xfId="0" applyFont="1" applyFill="1" applyBorder="1" applyAlignment="1" applyProtection="1">
      <alignment horizontal="center" vertical="center" textRotation="255"/>
    </xf>
    <xf numFmtId="0" fontId="97" fillId="26" borderId="21" xfId="0" applyFont="1" applyFill="1" applyBorder="1" applyAlignment="1" applyProtection="1">
      <alignment horizontal="center" vertical="center" textRotation="255" wrapText="1"/>
    </xf>
    <xf numFmtId="0" fontId="97" fillId="26" borderId="22" xfId="0" applyFont="1" applyFill="1" applyBorder="1" applyAlignment="1" applyProtection="1">
      <alignment horizontal="center" vertical="center" textRotation="255" wrapText="1"/>
    </xf>
    <xf numFmtId="0" fontId="97" fillId="26" borderId="23" xfId="0" applyFont="1" applyFill="1" applyBorder="1" applyAlignment="1" applyProtection="1">
      <alignment horizontal="center" vertical="center" textRotation="255" wrapText="1"/>
    </xf>
    <xf numFmtId="0" fontId="97" fillId="32" borderId="21" xfId="0" applyFont="1" applyFill="1" applyBorder="1" applyAlignment="1" applyProtection="1">
      <alignment horizontal="center" vertical="center" textRotation="255"/>
    </xf>
    <xf numFmtId="0" fontId="97" fillId="32" borderId="22" xfId="0" applyFont="1" applyFill="1" applyBorder="1" applyAlignment="1" applyProtection="1">
      <alignment horizontal="center" vertical="center" textRotation="255"/>
    </xf>
    <xf numFmtId="0" fontId="97" fillId="32" borderId="387" xfId="0" applyFont="1" applyFill="1" applyBorder="1" applyAlignment="1" applyProtection="1">
      <alignment horizontal="center" vertical="center" textRotation="255"/>
    </xf>
    <xf numFmtId="0" fontId="97" fillId="68" borderId="21" xfId="0" applyFont="1" applyFill="1" applyBorder="1" applyAlignment="1" applyProtection="1">
      <alignment horizontal="center" vertical="center" textRotation="255"/>
    </xf>
    <xf numFmtId="0" fontId="97" fillId="68" borderId="22" xfId="0" applyFont="1" applyFill="1" applyBorder="1" applyAlignment="1" applyProtection="1">
      <alignment horizontal="center" vertical="center" textRotation="255"/>
    </xf>
    <xf numFmtId="0" fontId="97" fillId="68" borderId="23" xfId="0" applyFont="1" applyFill="1" applyBorder="1" applyAlignment="1" applyProtection="1">
      <alignment horizontal="center" vertical="center" textRotation="255"/>
    </xf>
    <xf numFmtId="0" fontId="6" fillId="23" borderId="35" xfId="0" applyFont="1" applyFill="1" applyBorder="1" applyAlignment="1" applyProtection="1">
      <alignment horizontal="center" vertical="center"/>
    </xf>
    <xf numFmtId="0" fontId="6" fillId="23" borderId="31" xfId="0" applyFont="1" applyFill="1" applyBorder="1" applyAlignment="1" applyProtection="1">
      <alignment horizontal="center" vertical="center"/>
    </xf>
    <xf numFmtId="0" fontId="6" fillId="8" borderId="353" xfId="0" applyFont="1" applyFill="1" applyBorder="1" applyAlignment="1" applyProtection="1">
      <alignment horizontal="center" vertical="center"/>
    </xf>
    <xf numFmtId="0" fontId="6" fillId="8" borderId="117" xfId="0" applyFont="1" applyFill="1" applyBorder="1" applyAlignment="1" applyProtection="1">
      <alignment horizontal="center" vertical="center"/>
    </xf>
    <xf numFmtId="0" fontId="6" fillId="8" borderId="120" xfId="0" applyFont="1" applyFill="1" applyBorder="1" applyAlignment="1" applyProtection="1">
      <alignment horizontal="center" vertical="center"/>
    </xf>
    <xf numFmtId="0" fontId="14" fillId="17" borderId="353" xfId="0" applyFont="1" applyFill="1" applyBorder="1" applyAlignment="1" applyProtection="1">
      <alignment horizontal="center" vertical="center" wrapText="1"/>
    </xf>
    <xf numFmtId="0" fontId="14" fillId="17" borderId="117" xfId="0" applyFont="1" applyFill="1" applyBorder="1" applyAlignment="1" applyProtection="1">
      <alignment horizontal="center" vertical="center" wrapText="1"/>
    </xf>
    <xf numFmtId="0" fontId="14" fillId="17" borderId="125" xfId="0" applyFont="1" applyFill="1" applyBorder="1" applyAlignment="1" applyProtection="1">
      <alignment horizontal="center" vertical="center" wrapText="1"/>
    </xf>
    <xf numFmtId="0" fontId="14" fillId="10" borderId="353" xfId="0" applyFont="1" applyFill="1" applyBorder="1" applyAlignment="1" applyProtection="1">
      <alignment horizontal="center" vertical="center"/>
    </xf>
    <xf numFmtId="0" fontId="14" fillId="10" borderId="125" xfId="0" applyFont="1" applyFill="1" applyBorder="1" applyAlignment="1" applyProtection="1">
      <alignment horizontal="center" vertical="center"/>
    </xf>
    <xf numFmtId="0" fontId="14" fillId="31" borderId="353" xfId="0" applyFont="1" applyFill="1" applyBorder="1" applyAlignment="1" applyProtection="1">
      <alignment horizontal="center" vertical="center"/>
    </xf>
    <xf numFmtId="0" fontId="14" fillId="31" borderId="125" xfId="0" applyFont="1" applyFill="1" applyBorder="1" applyAlignment="1" applyProtection="1">
      <alignment horizontal="center" vertical="center"/>
    </xf>
    <xf numFmtId="0" fontId="14" fillId="8" borderId="353" xfId="0" applyFont="1" applyFill="1" applyBorder="1" applyAlignment="1" applyProtection="1">
      <alignment horizontal="center" vertical="center"/>
    </xf>
    <xf numFmtId="0" fontId="14" fillId="8" borderId="125" xfId="0" applyFont="1" applyFill="1" applyBorder="1" applyAlignment="1" applyProtection="1">
      <alignment horizontal="center" vertical="center"/>
    </xf>
    <xf numFmtId="0" fontId="6" fillId="33" borderId="5" xfId="0" quotePrefix="1" applyFont="1" applyFill="1" applyBorder="1" applyAlignment="1" applyProtection="1">
      <alignment horizontal="left" vertical="center"/>
    </xf>
    <xf numFmtId="0" fontId="6" fillId="33" borderId="5" xfId="0" applyFont="1" applyFill="1" applyBorder="1" applyAlignment="1" applyProtection="1">
      <alignment horizontal="left" vertical="center"/>
    </xf>
    <xf numFmtId="0" fontId="6" fillId="18" borderId="5" xfId="0" quotePrefix="1" applyFont="1" applyFill="1" applyBorder="1" applyAlignment="1" applyProtection="1">
      <alignment horizontal="left" vertical="center"/>
    </xf>
    <xf numFmtId="0" fontId="6" fillId="18" borderId="5" xfId="0" applyFont="1" applyFill="1" applyBorder="1" applyAlignment="1" applyProtection="1">
      <alignment horizontal="left" vertical="center"/>
    </xf>
    <xf numFmtId="0" fontId="97" fillId="18" borderId="22" xfId="0" applyFont="1" applyFill="1" applyBorder="1" applyAlignment="1" applyProtection="1">
      <alignment horizontal="center" vertical="center" textRotation="255"/>
    </xf>
    <xf numFmtId="0" fontId="86" fillId="3" borderId="42" xfId="0" applyFont="1" applyFill="1" applyBorder="1" applyAlignment="1" applyProtection="1">
      <alignment horizontal="center" vertical="center"/>
      <protection locked="0"/>
    </xf>
    <xf numFmtId="0" fontId="86" fillId="3" borderId="43" xfId="0" applyFont="1" applyFill="1" applyBorder="1" applyAlignment="1" applyProtection="1">
      <alignment horizontal="center" vertical="center"/>
      <protection locked="0"/>
    </xf>
    <xf numFmtId="0" fontId="86" fillId="3" borderId="44" xfId="0" applyFont="1" applyFill="1" applyBorder="1" applyAlignment="1" applyProtection="1">
      <alignment horizontal="center" vertical="center"/>
      <protection locked="0"/>
    </xf>
    <xf numFmtId="0" fontId="101" fillId="50" borderId="134" xfId="0" applyFont="1" applyFill="1" applyBorder="1" applyAlignment="1" applyProtection="1">
      <alignment horizontal="center" vertical="center"/>
    </xf>
    <xf numFmtId="0" fontId="101" fillId="50" borderId="52" xfId="0" applyFont="1" applyFill="1" applyBorder="1" applyAlignment="1" applyProtection="1">
      <alignment horizontal="center" vertical="center"/>
    </xf>
    <xf numFmtId="0" fontId="101" fillId="50" borderId="134" xfId="0" applyFont="1" applyFill="1" applyBorder="1" applyAlignment="1" applyProtection="1">
      <alignment horizontal="center" vertical="center" wrapText="1"/>
    </xf>
    <xf numFmtId="0" fontId="101" fillId="50" borderId="92" xfId="0" applyFont="1" applyFill="1" applyBorder="1" applyAlignment="1" applyProtection="1">
      <alignment horizontal="center" vertical="center" wrapText="1"/>
    </xf>
    <xf numFmtId="0" fontId="101" fillId="50" borderId="52" xfId="0" applyFont="1" applyFill="1" applyBorder="1" applyAlignment="1" applyProtection="1">
      <alignment horizontal="center" vertical="center" wrapText="1"/>
    </xf>
    <xf numFmtId="0" fontId="6" fillId="50" borderId="380" xfId="0" applyFont="1" applyFill="1" applyBorder="1" applyAlignment="1" applyProtection="1">
      <alignment horizontal="center" vertical="center"/>
    </xf>
    <xf numFmtId="0" fontId="6" fillId="50" borderId="379" xfId="0" applyFont="1" applyFill="1" applyBorder="1" applyAlignment="1" applyProtection="1">
      <alignment horizontal="center" vertical="center"/>
    </xf>
    <xf numFmtId="0" fontId="6" fillId="50" borderId="371" xfId="0" applyFont="1" applyFill="1" applyBorder="1" applyAlignment="1" applyProtection="1">
      <alignment horizontal="center" vertical="center"/>
    </xf>
    <xf numFmtId="0" fontId="6" fillId="50" borderId="377" xfId="0" applyFont="1" applyFill="1" applyBorder="1" applyAlignment="1" applyProtection="1">
      <alignment horizontal="center" vertical="center"/>
    </xf>
    <xf numFmtId="0" fontId="6" fillId="50" borderId="0" xfId="0" applyFont="1" applyFill="1" applyBorder="1" applyAlignment="1" applyProtection="1">
      <alignment horizontal="center" vertical="center"/>
    </xf>
    <xf numFmtId="0" fontId="6" fillId="50" borderId="6" xfId="0" applyFont="1" applyFill="1" applyBorder="1" applyAlignment="1" applyProtection="1">
      <alignment horizontal="center" vertical="center"/>
    </xf>
    <xf numFmtId="0" fontId="103" fillId="46" borderId="332" xfId="0" applyFont="1" applyFill="1" applyBorder="1" applyAlignment="1" applyProtection="1">
      <alignment horizontal="center" vertical="center" wrapText="1"/>
    </xf>
    <xf numFmtId="0" fontId="103" fillId="46" borderId="25" xfId="0" applyFont="1" applyFill="1" applyBorder="1" applyAlignment="1" applyProtection="1">
      <alignment horizontal="center" vertical="center" wrapText="1"/>
    </xf>
    <xf numFmtId="0" fontId="103" fillId="46" borderId="53" xfId="0" applyFont="1" applyFill="1" applyBorder="1" applyAlignment="1" applyProtection="1">
      <alignment horizontal="center" vertical="center" wrapText="1"/>
    </xf>
    <xf numFmtId="0" fontId="6" fillId="23" borderId="95" xfId="0" applyFont="1" applyFill="1" applyBorder="1" applyAlignment="1" applyProtection="1">
      <alignment horizontal="center" vertical="center"/>
    </xf>
    <xf numFmtId="0" fontId="6" fillId="23" borderId="149" xfId="0" applyFont="1" applyFill="1" applyBorder="1" applyAlignment="1" applyProtection="1">
      <alignment horizontal="center" vertical="center"/>
    </xf>
    <xf numFmtId="0" fontId="69" fillId="66" borderId="386" xfId="0" applyFont="1" applyFill="1" applyBorder="1" applyAlignment="1" applyProtection="1">
      <alignment horizontal="center" vertical="center"/>
    </xf>
    <xf numFmtId="0" fontId="69" fillId="66" borderId="346" xfId="0" applyFont="1" applyFill="1" applyBorder="1" applyAlignment="1" applyProtection="1">
      <alignment horizontal="center" vertical="center"/>
    </xf>
    <xf numFmtId="0" fontId="69" fillId="66" borderId="377" xfId="0" applyFont="1" applyFill="1" applyBorder="1" applyAlignment="1" applyProtection="1">
      <alignment horizontal="center" vertical="center"/>
    </xf>
    <xf numFmtId="0" fontId="129" fillId="66" borderId="22" xfId="0" applyFont="1" applyFill="1" applyBorder="1" applyAlignment="1" applyProtection="1">
      <alignment horizontal="center" vertical="center"/>
    </xf>
    <xf numFmtId="0" fontId="129" fillId="66" borderId="0" xfId="0" applyFont="1" applyFill="1" applyBorder="1" applyAlignment="1" applyProtection="1">
      <alignment horizontal="center" vertical="center"/>
    </xf>
    <xf numFmtId="0" fontId="129" fillId="66" borderId="6" xfId="0" applyFont="1" applyFill="1" applyBorder="1" applyAlignment="1" applyProtection="1">
      <alignment horizontal="center" vertical="center"/>
    </xf>
    <xf numFmtId="0" fontId="14" fillId="66" borderId="23" xfId="0" applyFont="1" applyFill="1" applyBorder="1" applyAlignment="1" applyProtection="1">
      <alignment horizontal="center" vertical="center"/>
    </xf>
    <xf numFmtId="0" fontId="14" fillId="66" borderId="3" xfId="0" applyFont="1" applyFill="1" applyBorder="1" applyAlignment="1" applyProtection="1">
      <alignment horizontal="center" vertical="center"/>
    </xf>
    <xf numFmtId="0" fontId="14" fillId="66" borderId="8" xfId="0" applyFont="1" applyFill="1" applyBorder="1" applyAlignment="1" applyProtection="1">
      <alignment horizontal="center" vertical="center"/>
    </xf>
    <xf numFmtId="0" fontId="6" fillId="8" borderId="128" xfId="0" applyFont="1" applyFill="1" applyBorder="1" applyAlignment="1" applyProtection="1">
      <alignment horizontal="center" vertical="center" wrapText="1"/>
      <protection locked="0"/>
    </xf>
    <xf numFmtId="0" fontId="6" fillId="8" borderId="120" xfId="0" applyFont="1" applyFill="1" applyBorder="1" applyAlignment="1" applyProtection="1">
      <alignment horizontal="center" vertical="center" wrapText="1"/>
      <protection locked="0"/>
    </xf>
    <xf numFmtId="0" fontId="6" fillId="16" borderId="21" xfId="0" applyFont="1" applyFill="1" applyBorder="1" applyAlignment="1" applyProtection="1">
      <alignment horizontal="center" vertical="center" textRotation="255"/>
    </xf>
    <xf numFmtId="0" fontId="6" fillId="16" borderId="22" xfId="0" applyFont="1" applyFill="1" applyBorder="1" applyAlignment="1" applyProtection="1">
      <alignment horizontal="center" vertical="center" textRotation="255"/>
    </xf>
    <xf numFmtId="0" fontId="6" fillId="42" borderId="21" xfId="0" applyFont="1" applyFill="1" applyBorder="1" applyAlignment="1" applyProtection="1">
      <alignment horizontal="center" vertical="center" textRotation="255"/>
    </xf>
    <xf numFmtId="0" fontId="6" fillId="42" borderId="22" xfId="0" applyFont="1" applyFill="1" applyBorder="1" applyAlignment="1" applyProtection="1">
      <alignment horizontal="center" vertical="center" textRotation="255"/>
    </xf>
    <xf numFmtId="0" fontId="6" fillId="42" borderId="23" xfId="0" applyFont="1" applyFill="1" applyBorder="1" applyAlignment="1" applyProtection="1">
      <alignment horizontal="center" vertical="center" textRotation="255"/>
    </xf>
    <xf numFmtId="0" fontId="97" fillId="20" borderId="16" xfId="0" applyFont="1" applyFill="1" applyBorder="1" applyAlignment="1" applyProtection="1">
      <alignment horizontal="center" vertical="center" textRotation="255" wrapText="1"/>
    </xf>
    <xf numFmtId="0" fontId="97" fillId="20" borderId="0" xfId="0" applyFont="1" applyFill="1" applyBorder="1" applyAlignment="1" applyProtection="1">
      <alignment horizontal="center" vertical="center" textRotation="255" wrapText="1"/>
    </xf>
    <xf numFmtId="0" fontId="97" fillId="20" borderId="3" xfId="0" applyFont="1" applyFill="1" applyBorder="1" applyAlignment="1" applyProtection="1">
      <alignment horizontal="center" vertical="center" textRotation="255" wrapText="1"/>
    </xf>
    <xf numFmtId="0" fontId="97" fillId="20" borderId="5"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2" fillId="37" borderId="21" xfId="0" applyFont="1" applyFill="1" applyBorder="1" applyAlignment="1" applyProtection="1">
      <alignment horizontal="center" vertical="center" textRotation="255" wrapText="1"/>
    </xf>
    <xf numFmtId="0" fontId="2" fillId="37" borderId="22" xfId="0" applyFont="1" applyFill="1" applyBorder="1" applyAlignment="1" applyProtection="1">
      <alignment horizontal="center" vertical="center" textRotation="255" wrapText="1"/>
    </xf>
    <xf numFmtId="0" fontId="2" fillId="37" borderId="23" xfId="0" applyFont="1" applyFill="1" applyBorder="1" applyAlignment="1" applyProtection="1">
      <alignment horizontal="center" vertical="center" textRotation="255" wrapText="1"/>
    </xf>
    <xf numFmtId="0" fontId="97" fillId="0" borderId="107" xfId="0" applyFont="1" applyFill="1" applyBorder="1" applyAlignment="1" applyProtection="1">
      <alignment horizontal="center" vertical="center"/>
    </xf>
    <xf numFmtId="0" fontId="97" fillId="0" borderId="130" xfId="0" applyFont="1" applyFill="1" applyBorder="1" applyAlignment="1" applyProtection="1">
      <alignment horizontal="center" vertical="center"/>
    </xf>
    <xf numFmtId="0" fontId="127" fillId="8" borderId="21" xfId="0" applyFont="1" applyFill="1" applyBorder="1" applyAlignment="1" applyProtection="1">
      <alignment horizontal="center" vertical="center" wrapText="1"/>
    </xf>
    <xf numFmtId="0" fontId="14" fillId="8" borderId="16" xfId="0" applyFont="1" applyFill="1" applyBorder="1" applyAlignment="1" applyProtection="1">
      <alignment horizontal="center" vertical="center" wrapText="1"/>
    </xf>
    <xf numFmtId="0" fontId="14" fillId="8" borderId="97" xfId="0" applyFont="1" applyFill="1" applyBorder="1" applyAlignment="1" applyProtection="1">
      <alignment horizontal="center" vertical="center" wrapText="1"/>
    </xf>
    <xf numFmtId="0" fontId="14" fillId="8" borderId="22" xfId="0" applyFont="1" applyFill="1" applyBorder="1" applyAlignment="1" applyProtection="1">
      <alignment horizontal="center" vertical="center" wrapText="1"/>
    </xf>
    <xf numFmtId="0" fontId="14" fillId="8" borderId="0" xfId="0" applyFont="1" applyFill="1" applyBorder="1" applyAlignment="1" applyProtection="1">
      <alignment horizontal="center" vertical="center" wrapText="1"/>
    </xf>
    <xf numFmtId="0" fontId="14" fillId="8" borderId="26" xfId="0" applyFont="1" applyFill="1" applyBorder="1" applyAlignment="1" applyProtection="1">
      <alignment horizontal="center" vertical="center" wrapText="1"/>
    </xf>
    <xf numFmtId="0" fontId="14" fillId="8" borderId="23" xfId="0" applyFont="1" applyFill="1" applyBorder="1" applyAlignment="1" applyProtection="1">
      <alignment horizontal="center" vertical="center" wrapText="1"/>
    </xf>
    <xf numFmtId="0" fontId="14" fillId="8" borderId="3" xfId="0" applyFont="1" applyFill="1" applyBorder="1" applyAlignment="1" applyProtection="1">
      <alignment horizontal="center" vertical="center" wrapText="1"/>
    </xf>
    <xf numFmtId="0" fontId="14" fillId="8" borderId="27" xfId="0" applyFont="1" applyFill="1" applyBorder="1" applyAlignment="1" applyProtection="1">
      <alignment horizontal="center" vertical="center" wrapText="1"/>
    </xf>
    <xf numFmtId="0" fontId="2" fillId="38" borderId="21" xfId="0" applyFont="1" applyFill="1" applyBorder="1" applyAlignment="1" applyProtection="1">
      <alignment horizontal="center" vertical="center" textRotation="255" wrapText="1"/>
    </xf>
    <xf numFmtId="0" fontId="2" fillId="38" borderId="22" xfId="0" applyFont="1" applyFill="1" applyBorder="1" applyAlignment="1" applyProtection="1">
      <alignment horizontal="center" vertical="center" textRotation="255" wrapText="1"/>
    </xf>
    <xf numFmtId="0" fontId="2" fillId="38" borderId="387" xfId="0" applyFont="1" applyFill="1" applyBorder="1" applyAlignment="1" applyProtection="1">
      <alignment horizontal="center" vertical="center" textRotation="255" wrapText="1"/>
    </xf>
    <xf numFmtId="0" fontId="125" fillId="59" borderId="384" xfId="0" applyFont="1" applyFill="1" applyBorder="1" applyAlignment="1" applyProtection="1">
      <alignment horizontal="center" vertical="center"/>
    </xf>
    <xf numFmtId="0" fontId="6" fillId="59" borderId="1" xfId="0" applyFont="1" applyFill="1" applyBorder="1" applyAlignment="1" applyProtection="1">
      <alignment horizontal="center" vertical="center"/>
    </xf>
    <xf numFmtId="0" fontId="6" fillId="59" borderId="385" xfId="0" applyFont="1" applyFill="1" applyBorder="1" applyAlignment="1" applyProtection="1">
      <alignment horizontal="center" vertical="center"/>
    </xf>
    <xf numFmtId="0" fontId="6" fillId="21" borderId="42" xfId="0" applyFont="1" applyFill="1" applyBorder="1" applyAlignment="1" applyProtection="1">
      <alignment horizontal="center" vertical="center"/>
    </xf>
    <xf numFmtId="0" fontId="6" fillId="21" borderId="43" xfId="0" applyFont="1" applyFill="1" applyBorder="1" applyAlignment="1" applyProtection="1">
      <alignment horizontal="center" vertical="center"/>
    </xf>
    <xf numFmtId="0" fontId="36" fillId="4" borderId="5" xfId="0" applyFont="1" applyFill="1" applyBorder="1" applyAlignment="1" applyProtection="1">
      <alignment horizontal="center" vertical="center"/>
    </xf>
    <xf numFmtId="0" fontId="97" fillId="0" borderId="16" xfId="0" applyFont="1" applyFill="1" applyBorder="1" applyAlignment="1" applyProtection="1">
      <alignment horizontal="center" vertical="center" textRotation="255" wrapText="1"/>
    </xf>
    <xf numFmtId="0" fontId="97" fillId="0" borderId="0" xfId="0" applyFont="1" applyFill="1" applyBorder="1" applyAlignment="1" applyProtection="1">
      <alignment horizontal="center" vertical="center" textRotation="255" wrapText="1"/>
    </xf>
    <xf numFmtId="0" fontId="97" fillId="0" borderId="3" xfId="0" applyFont="1" applyFill="1" applyBorder="1" applyAlignment="1" applyProtection="1">
      <alignment horizontal="center" vertical="center" textRotation="255" wrapText="1"/>
    </xf>
    <xf numFmtId="0" fontId="72" fillId="4" borderId="12" xfId="0" applyFont="1" applyFill="1" applyBorder="1" applyAlignment="1" applyProtection="1">
      <alignment horizontal="center" vertical="center"/>
    </xf>
    <xf numFmtId="0" fontId="97" fillId="5" borderId="21" xfId="0" applyFont="1" applyFill="1" applyBorder="1" applyAlignment="1" applyProtection="1">
      <alignment horizontal="center" vertical="center" textRotation="255"/>
    </xf>
    <xf numFmtId="0" fontId="97" fillId="5" borderId="22" xfId="0" applyFont="1" applyFill="1" applyBorder="1" applyAlignment="1" applyProtection="1">
      <alignment horizontal="center" vertical="center" textRotation="255"/>
    </xf>
    <xf numFmtId="0" fontId="97" fillId="5" borderId="23" xfId="0" applyFont="1" applyFill="1" applyBorder="1" applyAlignment="1" applyProtection="1">
      <alignment horizontal="center" vertical="center" textRotation="255"/>
    </xf>
    <xf numFmtId="0" fontId="97" fillId="34" borderId="21" xfId="0" applyFont="1" applyFill="1" applyBorder="1" applyAlignment="1" applyProtection="1">
      <alignment horizontal="center" vertical="center" textRotation="255"/>
    </xf>
    <xf numFmtId="0" fontId="97" fillId="34" borderId="22" xfId="0" applyFont="1" applyFill="1" applyBorder="1" applyAlignment="1" applyProtection="1">
      <alignment horizontal="center" vertical="center" textRotation="255"/>
    </xf>
    <xf numFmtId="0" fontId="97" fillId="34" borderId="23" xfId="0" applyFont="1" applyFill="1" applyBorder="1" applyAlignment="1" applyProtection="1">
      <alignment horizontal="center" vertical="center" textRotation="255"/>
    </xf>
    <xf numFmtId="0" fontId="6" fillId="34" borderId="5" xfId="0" quotePrefix="1" applyFont="1" applyFill="1" applyBorder="1" applyAlignment="1" applyProtection="1">
      <alignment horizontal="left" vertical="center"/>
    </xf>
    <xf numFmtId="0" fontId="6" fillId="34" borderId="5" xfId="0" applyFont="1" applyFill="1" applyBorder="1" applyAlignment="1" applyProtection="1">
      <alignment horizontal="left" vertical="center"/>
    </xf>
    <xf numFmtId="0" fontId="22" fillId="29" borderId="5" xfId="0" applyFont="1" applyFill="1" applyBorder="1" applyAlignment="1" applyProtection="1">
      <alignment horizontal="center" vertical="center"/>
      <protection locked="0"/>
    </xf>
    <xf numFmtId="0" fontId="97" fillId="10" borderId="21" xfId="0" applyFont="1" applyFill="1" applyBorder="1" applyAlignment="1" applyProtection="1">
      <alignment horizontal="center" vertical="center" textRotation="255"/>
    </xf>
    <xf numFmtId="0" fontId="97" fillId="10" borderId="22" xfId="0" applyFont="1" applyFill="1" applyBorder="1" applyAlignment="1" applyProtection="1">
      <alignment horizontal="center" vertical="center" textRotation="255"/>
    </xf>
    <xf numFmtId="0" fontId="97" fillId="10" borderId="23" xfId="0" applyFont="1" applyFill="1" applyBorder="1" applyAlignment="1" applyProtection="1">
      <alignment horizontal="center" vertical="center" textRotation="255"/>
    </xf>
    <xf numFmtId="0" fontId="103" fillId="35" borderId="21" xfId="0" applyFont="1" applyFill="1" applyBorder="1" applyAlignment="1" applyProtection="1">
      <alignment horizontal="center" vertical="center" textRotation="255"/>
    </xf>
    <xf numFmtId="0" fontId="103" fillId="35" borderId="22" xfId="0" applyFont="1" applyFill="1" applyBorder="1" applyAlignment="1" applyProtection="1">
      <alignment horizontal="center" vertical="center" textRotation="255"/>
    </xf>
    <xf numFmtId="0" fontId="103" fillId="35" borderId="23" xfId="0" applyFont="1" applyFill="1" applyBorder="1" applyAlignment="1" applyProtection="1">
      <alignment horizontal="center" vertical="center" textRotation="255"/>
    </xf>
    <xf numFmtId="0" fontId="103" fillId="46" borderId="440" xfId="0" applyFont="1" applyFill="1" applyBorder="1" applyAlignment="1" applyProtection="1">
      <alignment horizontal="center" vertical="center" textRotation="255"/>
    </xf>
    <xf numFmtId="0" fontId="103" fillId="46" borderId="28" xfId="0" applyFont="1" applyFill="1" applyBorder="1" applyAlignment="1" applyProtection="1">
      <alignment horizontal="center" vertical="center" textRotation="255"/>
    </xf>
    <xf numFmtId="0" fontId="103" fillId="46" borderId="29" xfId="0" applyFont="1" applyFill="1" applyBorder="1" applyAlignment="1" applyProtection="1">
      <alignment horizontal="center" vertical="center" textRotation="255"/>
    </xf>
    <xf numFmtId="0" fontId="97" fillId="23" borderId="21" xfId="0" applyFont="1" applyFill="1" applyBorder="1" applyAlignment="1" applyProtection="1">
      <alignment horizontal="center" vertical="center" textRotation="255"/>
    </xf>
    <xf numFmtId="0" fontId="97" fillId="23" borderId="22" xfId="0" applyFont="1" applyFill="1" applyBorder="1" applyAlignment="1" applyProtection="1">
      <alignment horizontal="center" vertical="center" textRotation="255"/>
    </xf>
    <xf numFmtId="0" fontId="97" fillId="23" borderId="23" xfId="0" applyFont="1" applyFill="1" applyBorder="1" applyAlignment="1" applyProtection="1">
      <alignment horizontal="center" vertical="center" textRotation="255"/>
    </xf>
    <xf numFmtId="0" fontId="97" fillId="30" borderId="21" xfId="0" applyFont="1" applyFill="1" applyBorder="1" applyAlignment="1" applyProtection="1">
      <alignment horizontal="center" vertical="center" textRotation="255"/>
    </xf>
    <xf numFmtId="0" fontId="97" fillId="30" borderId="22" xfId="0" applyFont="1" applyFill="1" applyBorder="1" applyAlignment="1" applyProtection="1">
      <alignment horizontal="center" vertical="center" textRotation="255"/>
    </xf>
    <xf numFmtId="0" fontId="97" fillId="30" borderId="23" xfId="0" applyFont="1" applyFill="1" applyBorder="1" applyAlignment="1" applyProtection="1">
      <alignment horizontal="center" vertical="center" textRotation="255"/>
    </xf>
    <xf numFmtId="0" fontId="97" fillId="13" borderId="21" xfId="0" applyFont="1" applyFill="1" applyBorder="1" applyAlignment="1" applyProtection="1">
      <alignment horizontal="center" vertical="center"/>
    </xf>
    <xf numFmtId="0" fontId="97" fillId="13" borderId="11" xfId="0" applyFont="1" applyFill="1" applyBorder="1" applyAlignment="1" applyProtection="1">
      <alignment horizontal="center" vertical="center"/>
    </xf>
    <xf numFmtId="0" fontId="97" fillId="13" borderId="23" xfId="0" applyFont="1" applyFill="1" applyBorder="1" applyAlignment="1" applyProtection="1">
      <alignment horizontal="center" vertical="center"/>
    </xf>
    <xf numFmtId="0" fontId="97" fillId="13" borderId="8" xfId="0" applyFont="1" applyFill="1" applyBorder="1" applyAlignment="1" applyProtection="1">
      <alignment horizontal="center" vertical="center"/>
    </xf>
    <xf numFmtId="0" fontId="6" fillId="2" borderId="5" xfId="0" quotePrefix="1" applyFont="1" applyFill="1" applyBorder="1" applyAlignment="1" applyProtection="1">
      <alignment horizontal="left" vertical="center"/>
    </xf>
    <xf numFmtId="0" fontId="97" fillId="19" borderId="21" xfId="0" applyFont="1" applyFill="1" applyBorder="1" applyAlignment="1" applyProtection="1">
      <alignment horizontal="center" vertical="center" textRotation="255" wrapText="1"/>
    </xf>
    <xf numFmtId="0" fontId="97" fillId="19" borderId="16" xfId="0" applyFont="1" applyFill="1" applyBorder="1" applyAlignment="1" applyProtection="1">
      <alignment horizontal="center" vertical="center" textRotation="255" wrapText="1"/>
    </xf>
    <xf numFmtId="0" fontId="97" fillId="19" borderId="22" xfId="0" applyFont="1" applyFill="1" applyBorder="1" applyAlignment="1" applyProtection="1">
      <alignment horizontal="center" vertical="center" textRotation="255" wrapText="1"/>
    </xf>
    <xf numFmtId="0" fontId="97" fillId="19" borderId="0" xfId="0" applyFont="1" applyFill="1" applyBorder="1" applyAlignment="1" applyProtection="1">
      <alignment horizontal="center" vertical="center" textRotation="255" wrapText="1"/>
    </xf>
    <xf numFmtId="0" fontId="97" fillId="19" borderId="23" xfId="0" applyFont="1" applyFill="1" applyBorder="1" applyAlignment="1" applyProtection="1">
      <alignment horizontal="center" vertical="center" textRotation="255" wrapText="1"/>
    </xf>
    <xf numFmtId="0" fontId="97" fillId="19" borderId="3" xfId="0" applyFont="1" applyFill="1" applyBorder="1" applyAlignment="1" applyProtection="1">
      <alignment horizontal="center" vertical="center" textRotation="255" wrapText="1"/>
    </xf>
    <xf numFmtId="0" fontId="6" fillId="19" borderId="5" xfId="0" quotePrefix="1" applyFont="1" applyFill="1" applyBorder="1" applyAlignment="1" applyProtection="1">
      <alignment horizontal="left" vertical="center"/>
    </xf>
    <xf numFmtId="0" fontId="6" fillId="19" borderId="5" xfId="0" applyFont="1" applyFill="1" applyBorder="1" applyAlignment="1" applyProtection="1">
      <alignment horizontal="left" vertical="center"/>
    </xf>
    <xf numFmtId="0" fontId="59" fillId="19" borderId="5" xfId="0" applyFont="1" applyFill="1" applyBorder="1" applyAlignment="1" applyProtection="1">
      <alignment horizontal="center" vertical="center"/>
    </xf>
    <xf numFmtId="0" fontId="97" fillId="27" borderId="16" xfId="0" applyFont="1" applyFill="1" applyBorder="1" applyAlignment="1" applyProtection="1">
      <alignment horizontal="center" vertical="center" textRotation="255" wrapText="1"/>
    </xf>
    <xf numFmtId="0" fontId="97" fillId="27" borderId="0" xfId="0" applyFont="1" applyFill="1" applyBorder="1" applyAlignment="1" applyProtection="1">
      <alignment horizontal="center" vertical="center" textRotation="255" wrapText="1"/>
    </xf>
    <xf numFmtId="0" fontId="6" fillId="27" borderId="5" xfId="0" quotePrefix="1" applyFont="1" applyFill="1" applyBorder="1" applyAlignment="1" applyProtection="1">
      <alignment horizontal="left" vertical="center"/>
    </xf>
    <xf numFmtId="0" fontId="6" fillId="27" borderId="5" xfId="0" applyFont="1" applyFill="1" applyBorder="1" applyAlignment="1" applyProtection="1">
      <alignment horizontal="left" vertical="center"/>
    </xf>
    <xf numFmtId="0" fontId="97" fillId="7" borderId="16" xfId="0" applyFont="1" applyFill="1" applyBorder="1" applyAlignment="1" applyProtection="1">
      <alignment horizontal="center" vertical="center" textRotation="255"/>
    </xf>
    <xf numFmtId="0" fontId="97" fillId="7" borderId="0" xfId="0" applyFont="1" applyFill="1" applyBorder="1" applyAlignment="1" applyProtection="1">
      <alignment horizontal="center" vertical="center" textRotation="255"/>
    </xf>
    <xf numFmtId="0" fontId="97" fillId="7" borderId="3" xfId="0" applyFont="1" applyFill="1" applyBorder="1" applyAlignment="1" applyProtection="1">
      <alignment horizontal="center" vertical="center" textRotation="255"/>
    </xf>
    <xf numFmtId="0" fontId="6" fillId="7" borderId="5" xfId="0" quotePrefix="1" applyFont="1" applyFill="1" applyBorder="1" applyAlignment="1" applyProtection="1">
      <alignment horizontal="left" vertical="center"/>
    </xf>
    <xf numFmtId="0" fontId="6" fillId="7" borderId="5" xfId="0" applyFont="1" applyFill="1" applyBorder="1" applyAlignment="1" applyProtection="1">
      <alignment horizontal="left" vertical="center"/>
    </xf>
    <xf numFmtId="0" fontId="73" fillId="33" borderId="16" xfId="0" applyFont="1" applyFill="1" applyBorder="1" applyAlignment="1" applyProtection="1">
      <alignment horizontal="center" vertical="center" textRotation="255"/>
    </xf>
    <xf numFmtId="0" fontId="73" fillId="33" borderId="0" xfId="0" applyFont="1" applyFill="1" applyBorder="1" applyAlignment="1" applyProtection="1">
      <alignment horizontal="center" vertical="center" textRotation="255"/>
    </xf>
    <xf numFmtId="0" fontId="73" fillId="33" borderId="3" xfId="0" applyFont="1" applyFill="1" applyBorder="1" applyAlignment="1" applyProtection="1">
      <alignment horizontal="center" vertical="center" textRotation="255"/>
    </xf>
    <xf numFmtId="0" fontId="6" fillId="46" borderId="35" xfId="0" applyFont="1" applyFill="1" applyBorder="1" applyAlignment="1" applyProtection="1">
      <alignment horizontal="center" vertical="center" textRotation="255"/>
    </xf>
    <xf numFmtId="0" fontId="6" fillId="46" borderId="30" xfId="0" applyFont="1" applyFill="1" applyBorder="1" applyAlignment="1" applyProtection="1">
      <alignment horizontal="center" vertical="center" textRotation="255"/>
    </xf>
    <xf numFmtId="0" fontId="6" fillId="46" borderId="31" xfId="0" applyFont="1" applyFill="1" applyBorder="1" applyAlignment="1" applyProtection="1">
      <alignment horizontal="center" vertical="center" textRotation="255"/>
    </xf>
    <xf numFmtId="0" fontId="6" fillId="4" borderId="20" xfId="0" applyFont="1" applyFill="1" applyBorder="1" applyAlignment="1" applyProtection="1">
      <alignment horizontal="center" vertical="center"/>
    </xf>
    <xf numFmtId="0" fontId="6" fillId="4" borderId="5" xfId="0" applyFont="1" applyFill="1" applyBorder="1" applyAlignment="1" applyProtection="1">
      <alignment horizontal="center" vertical="center"/>
    </xf>
    <xf numFmtId="0" fontId="97" fillId="4" borderId="5" xfId="0" applyFont="1" applyFill="1" applyBorder="1" applyAlignment="1" applyProtection="1">
      <alignment horizontal="center" vertical="center"/>
    </xf>
    <xf numFmtId="0" fontId="97" fillId="4" borderId="396" xfId="0" applyFont="1" applyFill="1" applyBorder="1" applyAlignment="1" applyProtection="1">
      <alignment horizontal="center" vertical="center"/>
    </xf>
    <xf numFmtId="0" fontId="103" fillId="2" borderId="20" xfId="0" applyFont="1" applyFill="1" applyBorder="1" applyAlignment="1" applyProtection="1">
      <alignment horizontal="center" vertical="center"/>
    </xf>
    <xf numFmtId="0" fontId="14" fillId="2" borderId="5" xfId="0" applyFont="1" applyFill="1" applyBorder="1" applyAlignment="1" applyProtection="1">
      <alignment horizontal="center" vertical="center"/>
    </xf>
    <xf numFmtId="0" fontId="14" fillId="2" borderId="39" xfId="0" applyFont="1" applyFill="1" applyBorder="1" applyAlignment="1" applyProtection="1">
      <alignment horizontal="center" vertical="center"/>
    </xf>
    <xf numFmtId="0" fontId="16" fillId="2" borderId="226" xfId="0" applyFont="1" applyFill="1" applyBorder="1" applyAlignment="1" applyProtection="1">
      <alignment horizontal="center" vertical="center"/>
      <protection locked="0"/>
    </xf>
    <xf numFmtId="0" fontId="16" fillId="2" borderId="217" xfId="0" applyFont="1" applyFill="1" applyBorder="1" applyAlignment="1" applyProtection="1">
      <alignment horizontal="center" vertical="center"/>
      <protection locked="0"/>
    </xf>
    <xf numFmtId="0" fontId="16" fillId="2" borderId="293" xfId="0" applyFont="1" applyFill="1" applyBorder="1" applyAlignment="1" applyProtection="1">
      <alignment horizontal="center" vertical="center"/>
      <protection locked="0"/>
    </xf>
    <xf numFmtId="0" fontId="16" fillId="2" borderId="294" xfId="0" applyFont="1" applyFill="1" applyBorder="1" applyAlignment="1" applyProtection="1">
      <alignment horizontal="center" vertical="center"/>
      <protection locked="0"/>
    </xf>
    <xf numFmtId="0" fontId="97" fillId="23" borderId="448" xfId="0" applyFont="1" applyFill="1" applyBorder="1" applyAlignment="1" applyProtection="1">
      <alignment horizontal="center" vertical="center"/>
    </xf>
    <xf numFmtId="0" fontId="97" fillId="23" borderId="455" xfId="0" applyFont="1" applyFill="1" applyBorder="1" applyAlignment="1" applyProtection="1">
      <alignment horizontal="center" vertical="center"/>
    </xf>
    <xf numFmtId="0" fontId="97" fillId="23" borderId="456" xfId="0" applyFont="1" applyFill="1" applyBorder="1" applyAlignment="1" applyProtection="1">
      <alignment horizontal="center" vertical="center"/>
    </xf>
    <xf numFmtId="0" fontId="127" fillId="63" borderId="450" xfId="0" applyFont="1" applyFill="1" applyBorder="1" applyAlignment="1" applyProtection="1">
      <alignment horizontal="center" vertical="center" wrapText="1"/>
    </xf>
    <xf numFmtId="0" fontId="128" fillId="63" borderId="445" xfId="0" applyFont="1" applyFill="1" applyBorder="1" applyAlignment="1" applyProtection="1">
      <alignment horizontal="center" vertical="center" wrapText="1"/>
    </xf>
    <xf numFmtId="0" fontId="128" fillId="63" borderId="354" xfId="0" applyFont="1" applyFill="1" applyBorder="1" applyAlignment="1" applyProtection="1">
      <alignment horizontal="center" vertical="center" wrapText="1"/>
    </xf>
    <xf numFmtId="0" fontId="128" fillId="63" borderId="446" xfId="0" applyFont="1" applyFill="1" applyBorder="1" applyAlignment="1" applyProtection="1">
      <alignment horizontal="center" vertical="center" wrapText="1"/>
    </xf>
    <xf numFmtId="0" fontId="128" fillId="63" borderId="452" xfId="0" applyFont="1" applyFill="1" applyBorder="1" applyAlignment="1" applyProtection="1">
      <alignment horizontal="center" vertical="center" wrapText="1"/>
    </xf>
    <xf numFmtId="0" fontId="128" fillId="63" borderId="453" xfId="0" applyFont="1" applyFill="1" applyBorder="1" applyAlignment="1" applyProtection="1">
      <alignment horizontal="center" vertical="center" wrapText="1"/>
    </xf>
    <xf numFmtId="0" fontId="103" fillId="65" borderId="20" xfId="0" applyFont="1" applyFill="1" applyBorder="1" applyAlignment="1" applyProtection="1">
      <alignment horizontal="center" vertical="center"/>
    </xf>
    <xf numFmtId="0" fontId="103" fillId="65" borderId="5" xfId="0" applyFont="1" applyFill="1" applyBorder="1" applyAlignment="1" applyProtection="1">
      <alignment horizontal="center" vertical="center"/>
    </xf>
    <xf numFmtId="0" fontId="103" fillId="65" borderId="39" xfId="0" applyFont="1" applyFill="1" applyBorder="1" applyAlignment="1" applyProtection="1">
      <alignment horizontal="center" vertical="center"/>
    </xf>
    <xf numFmtId="0" fontId="97" fillId="64" borderId="443" xfId="0" applyFont="1" applyFill="1" applyBorder="1" applyAlignment="1" applyProtection="1">
      <alignment horizontal="center" vertical="center"/>
    </xf>
    <xf numFmtId="0" fontId="97" fillId="64" borderId="451" xfId="0" applyFont="1" applyFill="1" applyBorder="1" applyAlignment="1" applyProtection="1">
      <alignment horizontal="center" vertical="center"/>
    </xf>
    <xf numFmtId="0" fontId="103" fillId="67" borderId="0" xfId="0" applyFont="1" applyFill="1" applyBorder="1" applyAlignment="1" applyProtection="1">
      <alignment horizontal="left" vertical="center"/>
    </xf>
    <xf numFmtId="0" fontId="103" fillId="0" borderId="128" xfId="0" applyFont="1" applyFill="1" applyBorder="1" applyAlignment="1" applyProtection="1">
      <alignment horizontal="center" vertical="center" wrapText="1"/>
      <protection locked="0"/>
    </xf>
    <xf numFmtId="0" fontId="103" fillId="0" borderId="120" xfId="0" applyFont="1" applyFill="1" applyBorder="1" applyAlignment="1" applyProtection="1">
      <alignment horizontal="center" vertical="center"/>
      <protection locked="0"/>
    </xf>
    <xf numFmtId="0" fontId="6" fillId="50" borderId="369" xfId="0" applyFont="1" applyFill="1" applyBorder="1" applyAlignment="1" applyProtection="1">
      <alignment horizontal="center" vertical="center"/>
    </xf>
    <xf numFmtId="0" fontId="6" fillId="50" borderId="154" xfId="0" applyFont="1" applyFill="1" applyBorder="1" applyAlignment="1" applyProtection="1">
      <alignment horizontal="center" vertical="center"/>
    </xf>
    <xf numFmtId="0" fontId="6" fillId="50" borderId="153" xfId="0" applyFont="1" applyFill="1" applyBorder="1" applyAlignment="1" applyProtection="1">
      <alignment horizontal="center" vertical="center"/>
    </xf>
    <xf numFmtId="0" fontId="82" fillId="24" borderId="51" xfId="0" applyFont="1" applyFill="1" applyBorder="1" applyAlignment="1" applyProtection="1">
      <alignment horizontal="center" vertical="center" wrapText="1"/>
    </xf>
    <xf numFmtId="0" fontId="82" fillId="24" borderId="25" xfId="0" applyFont="1" applyFill="1" applyBorder="1" applyAlignment="1" applyProtection="1">
      <alignment horizontal="center" vertical="center" wrapText="1"/>
    </xf>
    <xf numFmtId="0" fontId="101" fillId="50" borderId="21" xfId="0" applyFont="1" applyFill="1" applyBorder="1" applyAlignment="1" applyProtection="1">
      <alignment horizontal="center" vertical="center" wrapText="1"/>
    </xf>
    <xf numFmtId="0" fontId="101" fillId="50" borderId="16" xfId="0" applyFont="1" applyFill="1" applyBorder="1" applyAlignment="1" applyProtection="1">
      <alignment horizontal="center" vertical="center" wrapText="1"/>
    </xf>
    <xf numFmtId="0" fontId="101" fillId="50" borderId="11" xfId="0" applyFont="1" applyFill="1" applyBorder="1" applyAlignment="1" applyProtection="1">
      <alignment horizontal="center" vertical="center" wrapText="1"/>
    </xf>
    <xf numFmtId="0" fontId="102" fillId="50" borderId="381" xfId="0" applyFont="1" applyFill="1" applyBorder="1" applyAlignment="1" applyProtection="1">
      <alignment horizontal="center" vertical="center"/>
    </xf>
    <xf numFmtId="0" fontId="102" fillId="50" borderId="13" xfId="0" applyFont="1" applyFill="1" applyBorder="1" applyAlignment="1" applyProtection="1">
      <alignment horizontal="center" vertical="center"/>
    </xf>
    <xf numFmtId="0" fontId="102" fillId="50" borderId="56" xfId="0" applyFont="1" applyFill="1" applyBorder="1" applyAlignment="1" applyProtection="1">
      <alignment horizontal="center" vertical="center"/>
    </xf>
    <xf numFmtId="0" fontId="102" fillId="50" borderId="0" xfId="0" applyFont="1" applyFill="1" applyBorder="1" applyAlignment="1" applyProtection="1">
      <alignment horizontal="center" vertical="center" textRotation="255"/>
    </xf>
    <xf numFmtId="0" fontId="102" fillId="50" borderId="3" xfId="0" applyFont="1" applyFill="1" applyBorder="1" applyAlignment="1" applyProtection="1">
      <alignment horizontal="center" vertical="center" textRotation="255"/>
    </xf>
    <xf numFmtId="0" fontId="104" fillId="21" borderId="37" xfId="0" applyFont="1" applyFill="1" applyBorder="1" applyAlignment="1" applyProtection="1">
      <alignment horizontal="center" textRotation="90"/>
    </xf>
    <xf numFmtId="0" fontId="104" fillId="21" borderId="38" xfId="0" applyFont="1" applyFill="1" applyBorder="1" applyAlignment="1" applyProtection="1">
      <alignment horizontal="center" textRotation="90"/>
    </xf>
    <xf numFmtId="0" fontId="104" fillId="21" borderId="46" xfId="0" applyFont="1" applyFill="1" applyBorder="1" applyAlignment="1" applyProtection="1">
      <alignment horizontal="center" textRotation="90"/>
    </xf>
    <xf numFmtId="0" fontId="102" fillId="50" borderId="105" xfId="0" applyFont="1" applyFill="1" applyBorder="1" applyAlignment="1" applyProtection="1">
      <alignment horizontal="center" vertical="center" textRotation="255"/>
    </xf>
    <xf numFmtId="0" fontId="102" fillId="50" borderId="106" xfId="0" applyFont="1" applyFill="1" applyBorder="1" applyAlignment="1" applyProtection="1">
      <alignment horizontal="center" vertical="center" textRotation="255"/>
    </xf>
    <xf numFmtId="0" fontId="102" fillId="50" borderId="122" xfId="0" applyFont="1" applyFill="1" applyBorder="1" applyAlignment="1" applyProtection="1">
      <alignment horizontal="center" vertical="center" textRotation="255"/>
    </xf>
    <xf numFmtId="0" fontId="102" fillId="50" borderId="146" xfId="0" applyFont="1" applyFill="1" applyBorder="1" applyAlignment="1" applyProtection="1">
      <alignment horizontal="center" vertical="center" textRotation="255"/>
    </xf>
    <xf numFmtId="0" fontId="102" fillId="50" borderId="102" xfId="0" applyFont="1" applyFill="1" applyBorder="1" applyAlignment="1" applyProtection="1">
      <alignment horizontal="center" vertical="center" textRotation="255"/>
    </xf>
    <xf numFmtId="0" fontId="102" fillId="50" borderId="74" xfId="0" applyFont="1" applyFill="1" applyBorder="1" applyAlignment="1" applyProtection="1">
      <alignment horizontal="center" vertical="center" textRotation="255"/>
    </xf>
    <xf numFmtId="0" fontId="104" fillId="21" borderId="36" xfId="0" applyFont="1" applyFill="1" applyBorder="1" applyAlignment="1" applyProtection="1">
      <alignment horizontal="center" textRotation="90"/>
    </xf>
    <xf numFmtId="0" fontId="102" fillId="25" borderId="107" xfId="0" applyFont="1" applyFill="1" applyBorder="1" applyAlignment="1" applyProtection="1">
      <alignment horizontal="center" vertical="center" textRotation="255"/>
    </xf>
    <xf numFmtId="0" fontId="102" fillId="25" borderId="108" xfId="0" applyFont="1" applyFill="1" applyBorder="1" applyAlignment="1" applyProtection="1">
      <alignment horizontal="center" vertical="center" textRotation="255"/>
    </xf>
    <xf numFmtId="0" fontId="102" fillId="25" borderId="130" xfId="0" applyFont="1" applyFill="1" applyBorder="1" applyAlignment="1" applyProtection="1">
      <alignment horizontal="center" vertical="center" textRotation="255"/>
    </xf>
    <xf numFmtId="0" fontId="109" fillId="25" borderId="128" xfId="0" applyFont="1" applyFill="1" applyBorder="1" applyAlignment="1" applyProtection="1">
      <alignment horizontal="center" vertical="center" wrapText="1"/>
    </xf>
    <xf numFmtId="0" fontId="109" fillId="25" borderId="117" xfId="0" applyFont="1" applyFill="1" applyBorder="1" applyAlignment="1" applyProtection="1">
      <alignment horizontal="center" vertical="center" wrapText="1"/>
    </xf>
    <xf numFmtId="0" fontId="109" fillId="25" borderId="125" xfId="0" applyFont="1" applyFill="1" applyBorder="1" applyAlignment="1" applyProtection="1">
      <alignment horizontal="center" vertical="center" wrapText="1"/>
    </xf>
    <xf numFmtId="0" fontId="102" fillId="24" borderId="107" xfId="0" applyFont="1" applyFill="1" applyBorder="1" applyAlignment="1" applyProtection="1">
      <alignment horizontal="center" vertical="center" textRotation="255"/>
    </xf>
    <xf numFmtId="0" fontId="102" fillId="24" borderId="108" xfId="0" applyFont="1" applyFill="1" applyBorder="1" applyAlignment="1" applyProtection="1">
      <alignment horizontal="center" vertical="center" textRotation="255"/>
    </xf>
    <xf numFmtId="0" fontId="102" fillId="24" borderId="130" xfId="0" applyFont="1" applyFill="1" applyBorder="1" applyAlignment="1" applyProtection="1">
      <alignment horizontal="center" vertical="center" textRotation="255"/>
    </xf>
    <xf numFmtId="0" fontId="81" fillId="25" borderId="143" xfId="0" applyFont="1" applyFill="1" applyBorder="1" applyAlignment="1" applyProtection="1">
      <alignment horizontal="center" vertical="center" wrapText="1"/>
    </xf>
    <xf numFmtId="0" fontId="81" fillId="25" borderId="151" xfId="0" applyFont="1" applyFill="1" applyBorder="1" applyAlignment="1" applyProtection="1">
      <alignment horizontal="center" vertical="center" wrapText="1"/>
    </xf>
    <xf numFmtId="0" fontId="81" fillId="25" borderId="144" xfId="0" applyFont="1" applyFill="1" applyBorder="1" applyAlignment="1" applyProtection="1">
      <alignment horizontal="center" vertical="center" wrapText="1"/>
    </xf>
    <xf numFmtId="0" fontId="102" fillId="24" borderId="103" xfId="0" applyFont="1" applyFill="1" applyBorder="1" applyAlignment="1" applyProtection="1">
      <alignment horizontal="center" vertical="center" textRotation="255"/>
    </xf>
    <xf numFmtId="0" fontId="102" fillId="24" borderId="104" xfId="0" applyFont="1" applyFill="1" applyBorder="1" applyAlignment="1" applyProtection="1">
      <alignment horizontal="center" vertical="center" textRotation="255"/>
    </xf>
    <xf numFmtId="0" fontId="102" fillId="24" borderId="145" xfId="0" applyFont="1" applyFill="1" applyBorder="1" applyAlignment="1" applyProtection="1">
      <alignment horizontal="center" vertical="center" textRotation="255"/>
    </xf>
    <xf numFmtId="0" fontId="82" fillId="24" borderId="24" xfId="0" applyFont="1" applyFill="1" applyBorder="1" applyAlignment="1" applyProtection="1">
      <alignment horizontal="center" vertical="center" wrapText="1"/>
    </xf>
    <xf numFmtId="0" fontId="98" fillId="50" borderId="22" xfId="0" applyFont="1" applyFill="1" applyBorder="1" applyAlignment="1" applyProtection="1">
      <alignment horizontal="center" vertical="center" wrapText="1"/>
    </xf>
    <xf numFmtId="0" fontId="98" fillId="50" borderId="0" xfId="0" applyFont="1" applyFill="1" applyBorder="1" applyAlignment="1" applyProtection="1">
      <alignment horizontal="center" vertical="center" wrapText="1"/>
    </xf>
    <xf numFmtId="0" fontId="98" fillId="50" borderId="6" xfId="0" applyFont="1" applyFill="1" applyBorder="1" applyAlignment="1" applyProtection="1">
      <alignment horizontal="center" vertical="center" wrapText="1"/>
    </xf>
    <xf numFmtId="0" fontId="6" fillId="50" borderId="378" xfId="0" applyFont="1" applyFill="1" applyBorder="1" applyAlignment="1" applyProtection="1">
      <alignment horizontal="center" vertical="center"/>
    </xf>
    <xf numFmtId="0" fontId="6" fillId="3" borderId="42" xfId="0" applyFont="1" applyFill="1" applyBorder="1" applyAlignment="1" applyProtection="1">
      <alignment horizontal="center" vertical="center"/>
      <protection locked="0"/>
    </xf>
    <xf numFmtId="0" fontId="6" fillId="3" borderId="41" xfId="0" applyFont="1" applyFill="1" applyBorder="1" applyAlignment="1" applyProtection="1">
      <alignment horizontal="center" vertical="center"/>
      <protection locked="0"/>
    </xf>
    <xf numFmtId="0" fontId="6" fillId="3" borderId="43" xfId="0" applyFont="1" applyFill="1" applyBorder="1" applyAlignment="1" applyProtection="1">
      <alignment horizontal="center" vertical="center"/>
      <protection locked="0"/>
    </xf>
    <xf numFmtId="0" fontId="6" fillId="3" borderId="44" xfId="0" applyFont="1" applyFill="1" applyBorder="1" applyAlignment="1" applyProtection="1">
      <alignment horizontal="center" vertical="center"/>
      <protection locked="0"/>
    </xf>
    <xf numFmtId="0" fontId="98" fillId="50" borderId="2" xfId="0" applyFont="1" applyFill="1" applyBorder="1" applyAlignment="1" applyProtection="1">
      <alignment horizontal="center" vertical="center" wrapText="1"/>
    </xf>
    <xf numFmtId="0" fontId="98" fillId="50" borderId="50" xfId="0" applyFont="1" applyFill="1" applyBorder="1" applyAlignment="1" applyProtection="1">
      <alignment horizontal="center" vertical="center" wrapText="1"/>
    </xf>
    <xf numFmtId="0" fontId="6" fillId="11" borderId="5" xfId="0" quotePrefix="1" applyFont="1" applyFill="1" applyBorder="1" applyAlignment="1" applyProtection="1">
      <alignment horizontal="left" vertical="center"/>
    </xf>
    <xf numFmtId="0" fontId="6" fillId="11" borderId="5" xfId="0" applyFont="1" applyFill="1" applyBorder="1" applyAlignment="1" applyProtection="1">
      <alignment horizontal="left" vertical="center"/>
    </xf>
    <xf numFmtId="14" fontId="53" fillId="0" borderId="1" xfId="0" applyNumberFormat="1" applyFont="1" applyFill="1" applyBorder="1" applyAlignment="1" applyProtection="1">
      <alignment horizontal="center" vertical="center"/>
    </xf>
    <xf numFmtId="0" fontId="100" fillId="50" borderId="21" xfId="0" applyFont="1" applyFill="1" applyBorder="1" applyAlignment="1" applyProtection="1">
      <alignment horizontal="center" vertical="center" wrapText="1"/>
    </xf>
    <xf numFmtId="0" fontId="98" fillId="50" borderId="16" xfId="0" applyFont="1" applyFill="1" applyBorder="1" applyAlignment="1" applyProtection="1">
      <alignment horizontal="center" vertical="center" wrapText="1"/>
    </xf>
    <xf numFmtId="0" fontId="98" fillId="50" borderId="11" xfId="0" applyFont="1" applyFill="1" applyBorder="1" applyAlignment="1" applyProtection="1">
      <alignment horizontal="center" vertical="center" wrapText="1"/>
    </xf>
    <xf numFmtId="0" fontId="102" fillId="50" borderId="152" xfId="0" applyFont="1" applyFill="1" applyBorder="1" applyAlignment="1" applyProtection="1">
      <alignment horizontal="center" vertical="center"/>
    </xf>
    <xf numFmtId="0" fontId="102" fillId="50" borderId="98" xfId="0" applyFont="1" applyFill="1" applyBorder="1" applyAlignment="1" applyProtection="1">
      <alignment horizontal="center" vertical="center"/>
    </xf>
    <xf numFmtId="0" fontId="102" fillId="50" borderId="40" xfId="0" applyFont="1" applyFill="1" applyBorder="1" applyAlignment="1" applyProtection="1">
      <alignment horizontal="center" vertical="center"/>
    </xf>
    <xf numFmtId="0" fontId="102" fillId="24" borderId="3" xfId="0" applyFont="1" applyFill="1" applyBorder="1" applyAlignment="1" applyProtection="1">
      <alignment horizontal="center" vertical="center" textRotation="255"/>
    </xf>
    <xf numFmtId="0" fontId="99" fillId="0" borderId="1" xfId="0" applyFont="1" applyBorder="1" applyAlignment="1" applyProtection="1">
      <alignment horizontal="center" vertical="center"/>
    </xf>
    <xf numFmtId="0" fontId="98" fillId="21" borderId="42" xfId="0" applyFont="1" applyFill="1" applyBorder="1" applyAlignment="1" applyProtection="1">
      <alignment horizontal="center" vertical="center"/>
      <protection locked="0"/>
    </xf>
    <xf numFmtId="0" fontId="98" fillId="21" borderId="43" xfId="0" applyFont="1" applyFill="1" applyBorder="1" applyAlignment="1" applyProtection="1">
      <alignment horizontal="center" vertical="center"/>
      <protection locked="0"/>
    </xf>
    <xf numFmtId="0" fontId="98" fillId="21" borderId="44" xfId="0" applyFont="1" applyFill="1" applyBorder="1" applyAlignment="1" applyProtection="1">
      <alignment horizontal="center" vertical="center"/>
      <protection locked="0"/>
    </xf>
    <xf numFmtId="0" fontId="98" fillId="0" borderId="100" xfId="0" applyFont="1" applyBorder="1" applyAlignment="1" applyProtection="1">
      <alignment horizontal="center" vertical="center"/>
    </xf>
    <xf numFmtId="0" fontId="98" fillId="0" borderId="131" xfId="0" applyFont="1" applyBorder="1" applyAlignment="1" applyProtection="1">
      <alignment horizontal="center" vertical="center"/>
    </xf>
    <xf numFmtId="14" fontId="13" fillId="3" borderId="42" xfId="0" applyNumberFormat="1" applyFont="1" applyFill="1" applyBorder="1" applyAlignment="1" applyProtection="1">
      <alignment horizontal="center" vertical="center"/>
      <protection locked="0"/>
    </xf>
    <xf numFmtId="14" fontId="13" fillId="3" borderId="44" xfId="0" applyNumberFormat="1" applyFont="1" applyFill="1" applyBorder="1" applyAlignment="1" applyProtection="1">
      <alignment horizontal="center" vertical="center"/>
      <protection locked="0"/>
    </xf>
    <xf numFmtId="0" fontId="111" fillId="24" borderId="51" xfId="0" applyFont="1" applyFill="1" applyBorder="1" applyAlignment="1" applyProtection="1">
      <alignment horizontal="center" vertical="center" wrapText="1"/>
    </xf>
    <xf numFmtId="0" fontId="111" fillId="24" borderId="25" xfId="0" applyFont="1" applyFill="1" applyBorder="1" applyAlignment="1" applyProtection="1">
      <alignment horizontal="center" vertical="center" wrapText="1"/>
    </xf>
    <xf numFmtId="0" fontId="111" fillId="24" borderId="53" xfId="0" applyFont="1" applyFill="1" applyBorder="1" applyAlignment="1" applyProtection="1">
      <alignment horizontal="center" vertical="center" wrapText="1"/>
    </xf>
    <xf numFmtId="0" fontId="13" fillId="50" borderId="22" xfId="0" applyFont="1" applyFill="1" applyBorder="1" applyAlignment="1" applyProtection="1">
      <alignment horizontal="center" vertical="center" wrapText="1"/>
    </xf>
    <xf numFmtId="0" fontId="13" fillId="50" borderId="0" xfId="0" applyFont="1" applyFill="1" applyBorder="1" applyAlignment="1" applyProtection="1">
      <alignment horizontal="center" vertical="center" wrapText="1"/>
    </xf>
    <xf numFmtId="0" fontId="4" fillId="46" borderId="332" xfId="0" applyFont="1" applyFill="1" applyBorder="1" applyAlignment="1" applyProtection="1">
      <alignment horizontal="center" vertical="center" wrapText="1"/>
    </xf>
    <xf numFmtId="0" fontId="4" fillId="46" borderId="25" xfId="0" applyFont="1" applyFill="1" applyBorder="1" applyAlignment="1" applyProtection="1">
      <alignment horizontal="center" vertical="center" wrapText="1"/>
    </xf>
    <xf numFmtId="0" fontId="4" fillId="46" borderId="53" xfId="0" applyFont="1" applyFill="1" applyBorder="1" applyAlignment="1" applyProtection="1">
      <alignment horizontal="center" vertical="center" wrapText="1"/>
    </xf>
    <xf numFmtId="0" fontId="84" fillId="4" borderId="5" xfId="0" applyFont="1" applyFill="1" applyBorder="1" applyAlignment="1" applyProtection="1">
      <alignment horizontal="center" vertical="center"/>
    </xf>
    <xf numFmtId="0" fontId="84" fillId="4" borderId="396" xfId="0" applyFont="1" applyFill="1" applyBorder="1" applyAlignment="1" applyProtection="1">
      <alignment horizontal="center" vertical="center"/>
    </xf>
    <xf numFmtId="0" fontId="2" fillId="23" borderId="95" xfId="0" applyFont="1" applyFill="1" applyBorder="1" applyAlignment="1" applyProtection="1">
      <alignment horizontal="center" vertical="center"/>
    </xf>
    <xf numFmtId="0" fontId="2" fillId="23" borderId="149" xfId="0" applyFont="1" applyFill="1" applyBorder="1" applyAlignment="1" applyProtection="1">
      <alignment horizontal="center" vertical="center"/>
    </xf>
    <xf numFmtId="0" fontId="23" fillId="28" borderId="386" xfId="0" applyFont="1" applyFill="1" applyBorder="1" applyAlignment="1" applyProtection="1">
      <alignment horizontal="center" vertical="center"/>
    </xf>
    <xf numFmtId="0" fontId="23" fillId="28" borderId="346" xfId="0" applyFont="1" applyFill="1" applyBorder="1" applyAlignment="1" applyProtection="1">
      <alignment horizontal="center" vertical="center"/>
    </xf>
    <xf numFmtId="0" fontId="23" fillId="28" borderId="377" xfId="0" applyFont="1" applyFill="1" applyBorder="1" applyAlignment="1" applyProtection="1">
      <alignment horizontal="center" vertical="center"/>
    </xf>
    <xf numFmtId="0" fontId="38" fillId="28" borderId="22" xfId="0" applyFont="1" applyFill="1" applyBorder="1" applyAlignment="1" applyProtection="1">
      <alignment horizontal="center" vertical="center"/>
    </xf>
    <xf numFmtId="0" fontId="38" fillId="28" borderId="0" xfId="0" applyFont="1" applyFill="1" applyBorder="1" applyAlignment="1" applyProtection="1">
      <alignment horizontal="center" vertical="center"/>
    </xf>
    <xf numFmtId="0" fontId="38" fillId="28" borderId="6" xfId="0" applyFont="1" applyFill="1" applyBorder="1" applyAlignment="1" applyProtection="1">
      <alignment horizontal="center" vertical="center"/>
    </xf>
    <xf numFmtId="0" fontId="86" fillId="58" borderId="21" xfId="0" applyFont="1" applyFill="1" applyBorder="1" applyAlignment="1" applyProtection="1">
      <alignment horizontal="center" vertical="center" wrapText="1"/>
    </xf>
    <xf numFmtId="0" fontId="86" fillId="58" borderId="16" xfId="0" applyFont="1" applyFill="1" applyBorder="1" applyAlignment="1" applyProtection="1">
      <alignment horizontal="center" vertical="center" wrapText="1"/>
    </xf>
    <xf numFmtId="0" fontId="86" fillId="58" borderId="11" xfId="0" applyFont="1" applyFill="1" applyBorder="1" applyAlignment="1" applyProtection="1">
      <alignment horizontal="center" vertical="center" wrapText="1"/>
    </xf>
    <xf numFmtId="0" fontId="7" fillId="58" borderId="0" xfId="0" applyFont="1" applyFill="1" applyBorder="1" applyAlignment="1" applyProtection="1">
      <alignment horizontal="center" vertical="center" wrapText="1"/>
    </xf>
    <xf numFmtId="0" fontId="7" fillId="58" borderId="6" xfId="0" applyFont="1" applyFill="1" applyBorder="1" applyAlignment="1" applyProtection="1">
      <alignment horizontal="center" vertical="center" wrapText="1"/>
    </xf>
    <xf numFmtId="0" fontId="7" fillId="58" borderId="2" xfId="0" applyFont="1" applyFill="1" applyBorder="1" applyAlignment="1" applyProtection="1">
      <alignment horizontal="center" vertical="center" wrapText="1"/>
    </xf>
    <xf numFmtId="0" fontId="7" fillId="58" borderId="50" xfId="0" applyFont="1" applyFill="1" applyBorder="1" applyAlignment="1" applyProtection="1">
      <alignment horizontal="center" vertical="center" wrapText="1"/>
    </xf>
    <xf numFmtId="0" fontId="15" fillId="58" borderId="134" xfId="0" applyFont="1" applyFill="1" applyBorder="1" applyAlignment="1" applyProtection="1">
      <alignment horizontal="center" vertical="center"/>
    </xf>
    <xf numFmtId="0" fontId="15" fillId="58" borderId="52" xfId="0" applyFont="1" applyFill="1" applyBorder="1" applyAlignment="1" applyProtection="1">
      <alignment horizontal="center" vertical="center"/>
    </xf>
    <xf numFmtId="0" fontId="2" fillId="28" borderId="23" xfId="0" applyFont="1" applyFill="1" applyBorder="1" applyAlignment="1" applyProtection="1">
      <alignment horizontal="center" vertical="center"/>
    </xf>
    <xf numFmtId="0" fontId="2" fillId="28" borderId="3" xfId="0" applyFont="1" applyFill="1" applyBorder="1" applyAlignment="1" applyProtection="1">
      <alignment horizontal="center" vertical="center"/>
    </xf>
    <xf numFmtId="0" fontId="2" fillId="28" borderId="8"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39" xfId="0" applyFont="1" applyFill="1" applyBorder="1" applyAlignment="1" applyProtection="1">
      <alignment horizontal="center" vertical="center"/>
    </xf>
    <xf numFmtId="0" fontId="2" fillId="8" borderId="21" xfId="0" applyFont="1" applyFill="1" applyBorder="1" applyAlignment="1" applyProtection="1">
      <alignment horizontal="center" vertical="center" wrapText="1"/>
    </xf>
    <xf numFmtId="0" fontId="2" fillId="8" borderId="16" xfId="0" applyFont="1" applyFill="1" applyBorder="1" applyAlignment="1" applyProtection="1">
      <alignment horizontal="center" vertical="center" wrapText="1"/>
    </xf>
    <xf numFmtId="0" fontId="2" fillId="8" borderId="97" xfId="0" applyFont="1" applyFill="1" applyBorder="1" applyAlignment="1" applyProtection="1">
      <alignment horizontal="center" vertical="center" wrapText="1"/>
    </xf>
    <xf numFmtId="0" fontId="2" fillId="8" borderId="22" xfId="0" applyFont="1" applyFill="1" applyBorder="1" applyAlignment="1" applyProtection="1">
      <alignment horizontal="center" vertical="center" wrapText="1"/>
    </xf>
    <xf numFmtId="0" fontId="2" fillId="8" borderId="0" xfId="0" applyFont="1" applyFill="1" applyBorder="1" applyAlignment="1" applyProtection="1">
      <alignment horizontal="center" vertical="center" wrapText="1"/>
    </xf>
    <xf numFmtId="0" fontId="2" fillId="8" borderId="26" xfId="0" applyFont="1" applyFill="1" applyBorder="1" applyAlignment="1" applyProtection="1">
      <alignment horizontal="center" vertical="center" wrapText="1"/>
    </xf>
    <xf numFmtId="0" fontId="2" fillId="8" borderId="23" xfId="0" applyFont="1" applyFill="1" applyBorder="1" applyAlignment="1" applyProtection="1">
      <alignment horizontal="center" vertical="center" wrapText="1"/>
    </xf>
    <xf numFmtId="0" fontId="2" fillId="8" borderId="3" xfId="0" applyFont="1" applyFill="1" applyBorder="1" applyAlignment="1" applyProtection="1">
      <alignment horizontal="center" vertical="center" wrapText="1"/>
    </xf>
    <xf numFmtId="0" fontId="2" fillId="8" borderId="27" xfId="0" applyFont="1" applyFill="1" applyBorder="1" applyAlignment="1" applyProtection="1">
      <alignment horizontal="center" vertical="center" wrapText="1"/>
    </xf>
    <xf numFmtId="0" fontId="2" fillId="8" borderId="353" xfId="0" applyFont="1" applyFill="1" applyBorder="1" applyAlignment="1" applyProtection="1">
      <alignment horizontal="center" vertical="center"/>
    </xf>
    <xf numFmtId="0" fontId="2" fillId="8" borderId="117" xfId="0" applyFont="1" applyFill="1" applyBorder="1" applyAlignment="1" applyProtection="1">
      <alignment horizontal="center" vertical="center"/>
    </xf>
    <xf numFmtId="0" fontId="2" fillId="8" borderId="120" xfId="0" applyFont="1" applyFill="1" applyBorder="1" applyAlignment="1" applyProtection="1">
      <alignment horizontal="center" vertical="center"/>
    </xf>
    <xf numFmtId="0" fontId="2" fillId="47" borderId="320" xfId="0" applyFont="1" applyFill="1" applyBorder="1" applyAlignment="1" applyProtection="1">
      <alignment horizontal="center" vertical="center"/>
    </xf>
    <xf numFmtId="0" fontId="2" fillId="47" borderId="383" xfId="0" applyFont="1" applyFill="1" applyBorder="1" applyAlignment="1" applyProtection="1">
      <alignment horizontal="center" vertical="center"/>
    </xf>
    <xf numFmtId="0" fontId="2" fillId="47" borderId="321" xfId="0" applyFont="1" applyFill="1" applyBorder="1" applyAlignment="1" applyProtection="1">
      <alignment horizontal="center" vertical="center"/>
    </xf>
    <xf numFmtId="0" fontId="2" fillId="0" borderId="320" xfId="0" applyFont="1" applyBorder="1" applyAlignment="1" applyProtection="1">
      <alignment horizontal="center" vertical="center" wrapText="1"/>
    </xf>
    <xf numFmtId="0" fontId="2" fillId="0" borderId="321" xfId="0" applyFont="1" applyBorder="1" applyAlignment="1" applyProtection="1">
      <alignment horizontal="center" vertical="center" wrapText="1"/>
    </xf>
    <xf numFmtId="0" fontId="2" fillId="0" borderId="322" xfId="0" applyFont="1" applyBorder="1" applyAlignment="1" applyProtection="1">
      <alignment horizontal="center" vertical="center" wrapText="1"/>
    </xf>
    <xf numFmtId="0" fontId="2" fillId="0" borderId="324" xfId="0" applyFont="1" applyBorder="1" applyAlignment="1" applyProtection="1">
      <alignment horizontal="center" vertical="center" wrapText="1"/>
    </xf>
    <xf numFmtId="0" fontId="2" fillId="8" borderId="128" xfId="0" applyFont="1" applyFill="1" applyBorder="1" applyAlignment="1" applyProtection="1">
      <alignment horizontal="center" vertical="center" wrapText="1"/>
      <protection locked="0"/>
    </xf>
    <xf numFmtId="0" fontId="2" fillId="8" borderId="120" xfId="0" applyFont="1" applyFill="1" applyBorder="1" applyAlignment="1" applyProtection="1">
      <alignment horizontal="center" vertical="center"/>
      <protection locked="0"/>
    </xf>
    <xf numFmtId="0" fontId="2" fillId="30" borderId="21" xfId="0" applyFont="1" applyFill="1" applyBorder="1" applyAlignment="1" applyProtection="1">
      <alignment horizontal="center" vertical="center" textRotation="255"/>
    </xf>
    <xf numFmtId="0" fontId="2" fillId="30" borderId="22" xfId="0" applyFont="1" applyFill="1" applyBorder="1" applyAlignment="1" applyProtection="1">
      <alignment horizontal="center" vertical="center" textRotation="255"/>
    </xf>
    <xf numFmtId="0" fontId="2" fillId="30" borderId="23" xfId="0" applyFont="1" applyFill="1" applyBorder="1" applyAlignment="1" applyProtection="1">
      <alignment horizontal="center" vertical="center" textRotation="255"/>
    </xf>
    <xf numFmtId="0" fontId="2" fillId="13" borderId="21" xfId="0" applyFont="1" applyFill="1" applyBorder="1" applyAlignment="1" applyProtection="1">
      <alignment horizontal="center" vertical="center"/>
    </xf>
    <xf numFmtId="0" fontId="2" fillId="13" borderId="11" xfId="0" applyFont="1" applyFill="1" applyBorder="1" applyAlignment="1" applyProtection="1">
      <alignment horizontal="center" vertical="center"/>
    </xf>
    <xf numFmtId="0" fontId="2" fillId="13" borderId="23" xfId="0" applyFont="1" applyFill="1" applyBorder="1" applyAlignment="1" applyProtection="1">
      <alignment horizontal="center" vertical="center"/>
    </xf>
    <xf numFmtId="0" fontId="2" fillId="13" borderId="8" xfId="0" applyFont="1" applyFill="1" applyBorder="1" applyAlignment="1" applyProtection="1">
      <alignment horizontal="center" vertical="center"/>
    </xf>
    <xf numFmtId="0" fontId="2" fillId="18" borderId="22" xfId="0" applyFont="1" applyFill="1" applyBorder="1" applyAlignment="1" applyProtection="1">
      <alignment horizontal="center" vertical="center" textRotation="255"/>
    </xf>
    <xf numFmtId="0" fontId="22" fillId="35" borderId="5" xfId="0" applyFont="1" applyFill="1" applyBorder="1" applyAlignment="1" applyProtection="1">
      <alignment horizontal="center" vertical="center"/>
    </xf>
    <xf numFmtId="0" fontId="22" fillId="54" borderId="5" xfId="0" applyFont="1" applyFill="1" applyBorder="1" applyAlignment="1" applyProtection="1">
      <alignment horizontal="center" vertical="center"/>
    </xf>
    <xf numFmtId="0" fontId="2" fillId="23" borderId="21" xfId="0" applyFont="1" applyFill="1" applyBorder="1" applyAlignment="1" applyProtection="1">
      <alignment horizontal="center" vertical="center" textRotation="255"/>
    </xf>
    <xf numFmtId="0" fontId="2" fillId="23" borderId="22" xfId="0" applyFont="1" applyFill="1" applyBorder="1" applyAlignment="1" applyProtection="1">
      <alignment horizontal="center" vertical="center" textRotation="255"/>
    </xf>
    <xf numFmtId="0" fontId="2" fillId="23" borderId="23" xfId="0" applyFont="1" applyFill="1" applyBorder="1" applyAlignment="1" applyProtection="1">
      <alignment horizontal="center" vertical="center" textRotation="255"/>
    </xf>
    <xf numFmtId="0" fontId="2" fillId="19" borderId="21" xfId="0" applyFont="1" applyFill="1" applyBorder="1" applyAlignment="1" applyProtection="1">
      <alignment horizontal="center" vertical="center" textRotation="255" wrapText="1"/>
    </xf>
    <xf numFmtId="0" fontId="2" fillId="19" borderId="16" xfId="0" applyFont="1" applyFill="1" applyBorder="1" applyAlignment="1" applyProtection="1">
      <alignment horizontal="center" vertical="center" textRotation="255"/>
    </xf>
    <xf numFmtId="0" fontId="2" fillId="19" borderId="22" xfId="0" applyFont="1" applyFill="1" applyBorder="1" applyAlignment="1" applyProtection="1">
      <alignment horizontal="center" vertical="center" textRotation="255"/>
    </xf>
    <xf numFmtId="0" fontId="2" fillId="19" borderId="0" xfId="0" applyFont="1" applyFill="1" applyBorder="1" applyAlignment="1" applyProtection="1">
      <alignment horizontal="center" vertical="center" textRotation="255"/>
    </xf>
    <xf numFmtId="0" fontId="6" fillId="0" borderId="107" xfId="0" applyFont="1" applyFill="1" applyBorder="1" applyAlignment="1" applyProtection="1">
      <alignment horizontal="center" vertical="center"/>
    </xf>
    <xf numFmtId="0" fontId="6" fillId="0" borderId="130" xfId="0" applyFont="1" applyFill="1" applyBorder="1" applyAlignment="1" applyProtection="1">
      <alignment horizontal="center" vertical="center"/>
    </xf>
    <xf numFmtId="0" fontId="2" fillId="16" borderId="21" xfId="0" applyFont="1" applyFill="1" applyBorder="1" applyAlignment="1" applyProtection="1">
      <alignment horizontal="center" vertical="center" textRotation="255"/>
    </xf>
    <xf numFmtId="0" fontId="2" fillId="16" borderId="16" xfId="0" applyFont="1" applyFill="1" applyBorder="1" applyAlignment="1" applyProtection="1">
      <alignment horizontal="center" vertical="center" textRotation="255"/>
    </xf>
    <xf numFmtId="0" fontId="2" fillId="16" borderId="22" xfId="0" applyFont="1" applyFill="1" applyBorder="1" applyAlignment="1" applyProtection="1">
      <alignment horizontal="center" vertical="center" textRotation="255"/>
    </xf>
    <xf numFmtId="0" fontId="2" fillId="16" borderId="0" xfId="0" applyFont="1" applyFill="1" applyBorder="1" applyAlignment="1" applyProtection="1">
      <alignment horizontal="center" vertical="center" textRotation="255"/>
    </xf>
    <xf numFmtId="0" fontId="2" fillId="16" borderId="23" xfId="0" applyFont="1" applyFill="1" applyBorder="1" applyAlignment="1" applyProtection="1">
      <alignment horizontal="center" vertical="center" textRotation="255"/>
    </xf>
    <xf numFmtId="0" fontId="2" fillId="16" borderId="3" xfId="0" applyFont="1" applyFill="1" applyBorder="1" applyAlignment="1" applyProtection="1">
      <alignment horizontal="center" vertical="center" textRotation="255"/>
    </xf>
    <xf numFmtId="0" fontId="2" fillId="46" borderId="353" xfId="0" applyFont="1" applyFill="1" applyBorder="1" applyAlignment="1" applyProtection="1">
      <alignment horizontal="center" vertical="center"/>
    </xf>
    <xf numFmtId="0" fontId="2" fillId="46" borderId="117" xfId="0" applyFont="1" applyFill="1" applyBorder="1" applyAlignment="1" applyProtection="1">
      <alignment horizontal="center" vertical="center"/>
    </xf>
    <xf numFmtId="0" fontId="2" fillId="46" borderId="125" xfId="0" applyFont="1" applyFill="1" applyBorder="1" applyAlignment="1" applyProtection="1">
      <alignment horizontal="center" vertical="center"/>
    </xf>
    <xf numFmtId="0" fontId="11" fillId="4" borderId="12" xfId="0" applyFont="1" applyFill="1" applyBorder="1" applyAlignment="1" applyProtection="1">
      <alignment horizontal="center" vertical="center"/>
    </xf>
    <xf numFmtId="0" fontId="2" fillId="5" borderId="21" xfId="0" applyFont="1" applyFill="1" applyBorder="1" applyAlignment="1" applyProtection="1">
      <alignment horizontal="center" vertical="center" textRotation="255"/>
    </xf>
    <xf numFmtId="0" fontId="2" fillId="5" borderId="22" xfId="0" applyFont="1" applyFill="1" applyBorder="1" applyAlignment="1" applyProtection="1">
      <alignment horizontal="center" vertical="center" textRotation="255"/>
    </xf>
    <xf numFmtId="0" fontId="2" fillId="5" borderId="23" xfId="0" applyFont="1" applyFill="1" applyBorder="1" applyAlignment="1" applyProtection="1">
      <alignment horizontal="center" vertical="center" textRotation="255"/>
    </xf>
    <xf numFmtId="0" fontId="2" fillId="34" borderId="21" xfId="0" applyFont="1" applyFill="1" applyBorder="1" applyAlignment="1" applyProtection="1">
      <alignment horizontal="center" vertical="center" textRotation="255"/>
    </xf>
    <xf numFmtId="0" fontId="2" fillId="34" borderId="22" xfId="0" applyFont="1" applyFill="1" applyBorder="1" applyAlignment="1" applyProtection="1">
      <alignment horizontal="center" vertical="center" textRotation="255"/>
    </xf>
    <xf numFmtId="0" fontId="2" fillId="34" borderId="23" xfId="0" applyFont="1" applyFill="1" applyBorder="1" applyAlignment="1" applyProtection="1">
      <alignment horizontal="center" vertical="center" textRotation="255"/>
    </xf>
    <xf numFmtId="0" fontId="2" fillId="10" borderId="21" xfId="0" applyFont="1" applyFill="1" applyBorder="1" applyAlignment="1" applyProtection="1">
      <alignment horizontal="center" vertical="center" textRotation="255"/>
    </xf>
    <xf numFmtId="0" fontId="2" fillId="10" borderId="22" xfId="0" applyFont="1" applyFill="1" applyBorder="1" applyAlignment="1" applyProtection="1">
      <alignment horizontal="center" vertical="center" textRotation="255"/>
    </xf>
    <xf numFmtId="0" fontId="2" fillId="10" borderId="23" xfId="0" applyFont="1" applyFill="1" applyBorder="1" applyAlignment="1" applyProtection="1">
      <alignment horizontal="center" vertical="center" textRotation="255"/>
    </xf>
    <xf numFmtId="0" fontId="59" fillId="15" borderId="5" xfId="0" applyFont="1" applyFill="1" applyBorder="1" applyAlignment="1" applyProtection="1">
      <alignment horizontal="center" vertical="center"/>
    </xf>
    <xf numFmtId="0" fontId="4" fillId="35" borderId="21" xfId="0" applyFont="1" applyFill="1" applyBorder="1" applyAlignment="1" applyProtection="1">
      <alignment horizontal="center" vertical="center" textRotation="255"/>
    </xf>
    <xf numFmtId="0" fontId="4" fillId="35" borderId="22" xfId="0" applyFont="1" applyFill="1" applyBorder="1" applyAlignment="1" applyProtection="1">
      <alignment horizontal="center" vertical="center" textRotation="255"/>
    </xf>
    <xf numFmtId="0" fontId="4" fillId="35" borderId="23" xfId="0" applyFont="1" applyFill="1" applyBorder="1" applyAlignment="1" applyProtection="1">
      <alignment horizontal="center" vertical="center" textRotation="255"/>
    </xf>
    <xf numFmtId="0" fontId="4" fillId="10" borderId="353" xfId="0" applyFont="1" applyFill="1" applyBorder="1" applyAlignment="1" applyProtection="1">
      <alignment horizontal="center" vertical="center"/>
    </xf>
    <xf numFmtId="0" fontId="4" fillId="10" borderId="125" xfId="0" applyFont="1" applyFill="1" applyBorder="1" applyAlignment="1" applyProtection="1">
      <alignment horizontal="center" vertical="center"/>
    </xf>
    <xf numFmtId="0" fontId="2" fillId="42" borderId="21" xfId="0" applyFont="1" applyFill="1" applyBorder="1" applyAlignment="1" applyProtection="1">
      <alignment horizontal="center" vertical="center" textRotation="255"/>
    </xf>
    <xf numFmtId="0" fontId="2" fillId="42" borderId="22" xfId="0" applyFont="1" applyFill="1" applyBorder="1" applyAlignment="1" applyProtection="1">
      <alignment horizontal="center" vertical="center" textRotation="255"/>
    </xf>
    <xf numFmtId="0" fontId="2" fillId="42" borderId="23" xfId="0" applyFont="1" applyFill="1" applyBorder="1" applyAlignment="1" applyProtection="1">
      <alignment horizontal="center" vertical="center" textRotation="255"/>
    </xf>
    <xf numFmtId="0" fontId="4" fillId="31" borderId="353" xfId="0" applyFont="1" applyFill="1" applyBorder="1" applyAlignment="1" applyProtection="1">
      <alignment horizontal="center" vertical="center"/>
    </xf>
    <xf numFmtId="0" fontId="4" fillId="31" borderId="125" xfId="0" applyFont="1" applyFill="1" applyBorder="1" applyAlignment="1" applyProtection="1">
      <alignment horizontal="center" vertical="center"/>
    </xf>
    <xf numFmtId="0" fontId="4" fillId="8" borderId="353" xfId="0" applyFont="1" applyFill="1" applyBorder="1" applyAlignment="1" applyProtection="1">
      <alignment horizontal="center" vertical="center"/>
    </xf>
    <xf numFmtId="0" fontId="4" fillId="8" borderId="125" xfId="0" applyFont="1" applyFill="1" applyBorder="1" applyAlignment="1" applyProtection="1">
      <alignment horizontal="center" vertical="center"/>
    </xf>
    <xf numFmtId="0" fontId="2" fillId="6" borderId="21" xfId="0" applyFont="1" applyFill="1" applyBorder="1" applyAlignment="1" applyProtection="1">
      <alignment horizontal="center" vertical="center" textRotation="255"/>
    </xf>
    <xf numFmtId="0" fontId="2" fillId="6" borderId="22" xfId="0" applyFont="1" applyFill="1" applyBorder="1" applyAlignment="1" applyProtection="1">
      <alignment horizontal="center" vertical="center" textRotation="255"/>
    </xf>
    <xf numFmtId="0" fontId="2" fillId="6" borderId="23" xfId="0" applyFont="1" applyFill="1" applyBorder="1" applyAlignment="1" applyProtection="1">
      <alignment horizontal="center" vertical="center" textRotation="255"/>
    </xf>
    <xf numFmtId="0" fontId="4" fillId="17" borderId="353" xfId="0" applyFont="1" applyFill="1" applyBorder="1" applyAlignment="1" applyProtection="1">
      <alignment horizontal="center" vertical="center" wrapText="1"/>
    </xf>
    <xf numFmtId="0" fontId="4" fillId="17" borderId="117" xfId="0" applyFont="1" applyFill="1" applyBorder="1" applyAlignment="1" applyProtection="1">
      <alignment horizontal="center" vertical="center" wrapText="1"/>
    </xf>
    <xf numFmtId="0" fontId="4" fillId="17" borderId="125" xfId="0" applyFont="1" applyFill="1" applyBorder="1" applyAlignment="1" applyProtection="1">
      <alignment horizontal="center" vertical="center" wrapText="1"/>
    </xf>
    <xf numFmtId="0" fontId="2" fillId="20" borderId="16" xfId="0" applyFont="1" applyFill="1" applyBorder="1" applyAlignment="1" applyProtection="1">
      <alignment horizontal="center" vertical="center" textRotation="255" wrapText="1"/>
    </xf>
    <xf numFmtId="0" fontId="2" fillId="20" borderId="0" xfId="0" applyFont="1" applyFill="1" applyBorder="1" applyAlignment="1" applyProtection="1">
      <alignment horizontal="center" vertical="center" textRotation="255" wrapText="1"/>
    </xf>
    <xf numFmtId="0" fontId="2" fillId="20" borderId="3" xfId="0" applyFont="1" applyFill="1" applyBorder="1" applyAlignment="1" applyProtection="1">
      <alignment horizontal="center" vertical="center" textRotation="255" wrapText="1"/>
    </xf>
    <xf numFmtId="0" fontId="2" fillId="20" borderId="5" xfId="0" applyFont="1" applyFill="1" applyBorder="1" applyAlignment="1" applyProtection="1">
      <alignment horizontal="center" vertical="center" wrapText="1"/>
    </xf>
    <xf numFmtId="0" fontId="2" fillId="20" borderId="9" xfId="0" applyFont="1" applyFill="1" applyBorder="1" applyAlignment="1" applyProtection="1">
      <alignment horizontal="center" vertical="center" wrapText="1"/>
    </xf>
    <xf numFmtId="0" fontId="6" fillId="59" borderId="384"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2" fillId="27" borderId="16" xfId="0" applyFont="1" applyFill="1" applyBorder="1" applyAlignment="1" applyProtection="1">
      <alignment horizontal="center" vertical="center" textRotation="255" wrapText="1"/>
    </xf>
    <xf numFmtId="0" fontId="2" fillId="27" borderId="0" xfId="0" applyFont="1" applyFill="1" applyBorder="1" applyAlignment="1" applyProtection="1">
      <alignment horizontal="center" vertical="center" textRotation="255" wrapText="1"/>
    </xf>
    <xf numFmtId="0" fontId="2" fillId="7" borderId="21" xfId="0" applyFont="1" applyFill="1" applyBorder="1" applyAlignment="1" applyProtection="1">
      <alignment horizontal="center" vertical="center" textRotation="255"/>
    </xf>
    <xf numFmtId="0" fontId="2" fillId="7" borderId="22" xfId="0" applyFont="1" applyFill="1" applyBorder="1" applyAlignment="1" applyProtection="1">
      <alignment horizontal="center" vertical="center" textRotation="255"/>
    </xf>
    <xf numFmtId="0" fontId="2" fillId="7" borderId="23" xfId="0" applyFont="1" applyFill="1" applyBorder="1" applyAlignment="1" applyProtection="1">
      <alignment horizontal="center" vertical="center" textRotation="255"/>
    </xf>
    <xf numFmtId="0" fontId="0" fillId="33" borderId="21" xfId="0" applyFill="1" applyBorder="1" applyAlignment="1" applyProtection="1">
      <alignment horizontal="center" vertical="center" textRotation="255"/>
    </xf>
    <xf numFmtId="0" fontId="0" fillId="33" borderId="22" xfId="0" applyFill="1" applyBorder="1" applyAlignment="1" applyProtection="1">
      <alignment horizontal="center" vertical="center" textRotation="255"/>
    </xf>
    <xf numFmtId="0" fontId="0" fillId="33" borderId="23" xfId="0" applyFill="1" applyBorder="1" applyAlignment="1" applyProtection="1">
      <alignment horizontal="center" vertical="center" textRotation="255"/>
    </xf>
    <xf numFmtId="0" fontId="4" fillId="57" borderId="21" xfId="0" applyFont="1" applyFill="1" applyBorder="1" applyAlignment="1" applyProtection="1">
      <alignment horizontal="center" vertical="center" textRotation="255"/>
    </xf>
    <xf numFmtId="0" fontId="4" fillId="57" borderId="22" xfId="0" applyFont="1" applyFill="1" applyBorder="1" applyAlignment="1" applyProtection="1">
      <alignment horizontal="center" vertical="center" textRotation="255"/>
    </xf>
    <xf numFmtId="0" fontId="4" fillId="57" borderId="23" xfId="0" applyFont="1" applyFill="1" applyBorder="1" applyAlignment="1" applyProtection="1">
      <alignment horizontal="center" vertical="center" textRotation="255"/>
    </xf>
    <xf numFmtId="0" fontId="2" fillId="26" borderId="21" xfId="0" applyFont="1" applyFill="1" applyBorder="1" applyAlignment="1" applyProtection="1">
      <alignment horizontal="center" vertical="center" textRotation="255" wrapText="1"/>
    </xf>
    <xf numFmtId="0" fontId="2" fillId="26" borderId="22" xfId="0" applyFont="1" applyFill="1" applyBorder="1" applyAlignment="1" applyProtection="1">
      <alignment horizontal="center" vertical="center" textRotation="255" wrapText="1"/>
    </xf>
    <xf numFmtId="0" fontId="2" fillId="26" borderId="23" xfId="0" applyFont="1" applyFill="1" applyBorder="1" applyAlignment="1" applyProtection="1">
      <alignment horizontal="center" vertical="center" textRotation="255" wrapText="1"/>
    </xf>
    <xf numFmtId="0" fontId="2" fillId="32" borderId="21" xfId="0" applyFont="1" applyFill="1" applyBorder="1" applyAlignment="1" applyProtection="1">
      <alignment horizontal="center" vertical="center" textRotation="255"/>
    </xf>
    <xf numFmtId="0" fontId="2" fillId="32" borderId="22" xfId="0" applyFont="1" applyFill="1" applyBorder="1" applyAlignment="1" applyProtection="1">
      <alignment horizontal="center" vertical="center" textRotation="255"/>
    </xf>
    <xf numFmtId="0" fontId="2" fillId="32" borderId="387" xfId="0" applyFont="1" applyFill="1" applyBorder="1" applyAlignment="1" applyProtection="1">
      <alignment horizontal="center" vertical="center" textRotation="255"/>
    </xf>
    <xf numFmtId="0" fontId="3" fillId="58" borderId="381" xfId="0" applyFont="1" applyFill="1" applyBorder="1" applyAlignment="1" applyProtection="1">
      <alignment horizontal="center" vertical="center"/>
    </xf>
    <xf numFmtId="0" fontId="3" fillId="58" borderId="13" xfId="0" applyFont="1" applyFill="1" applyBorder="1" applyAlignment="1" applyProtection="1">
      <alignment horizontal="center" vertical="center"/>
    </xf>
    <xf numFmtId="0" fontId="3" fillId="58" borderId="56" xfId="0" applyFont="1" applyFill="1" applyBorder="1" applyAlignment="1" applyProtection="1">
      <alignment horizontal="center" vertical="center"/>
    </xf>
    <xf numFmtId="0" fontId="3" fillId="58" borderId="0" xfId="0" applyFont="1" applyFill="1" applyBorder="1" applyAlignment="1" applyProtection="1">
      <alignment horizontal="center" vertical="center" textRotation="255"/>
    </xf>
    <xf numFmtId="0" fontId="3" fillId="58" borderId="3" xfId="0" applyFont="1" applyFill="1" applyBorder="1" applyAlignment="1" applyProtection="1">
      <alignment horizontal="center" vertical="center" textRotation="255"/>
    </xf>
    <xf numFmtId="0" fontId="31" fillId="21" borderId="37" xfId="0" applyFont="1" applyFill="1" applyBorder="1" applyAlignment="1" applyProtection="1">
      <alignment horizontal="center" textRotation="90"/>
    </xf>
    <xf numFmtId="0" fontId="31" fillId="21" borderId="38" xfId="0" applyFont="1" applyFill="1" applyBorder="1" applyAlignment="1" applyProtection="1">
      <alignment horizontal="center" textRotation="90"/>
    </xf>
    <xf numFmtId="0" fontId="31" fillId="21" borderId="46" xfId="0" applyFont="1" applyFill="1" applyBorder="1" applyAlignment="1" applyProtection="1">
      <alignment horizontal="center" textRotation="90"/>
    </xf>
    <xf numFmtId="0" fontId="6" fillId="58" borderId="380" xfId="0" applyFont="1" applyFill="1" applyBorder="1" applyAlignment="1" applyProtection="1">
      <alignment horizontal="center" vertical="center"/>
    </xf>
    <xf numFmtId="0" fontId="6" fillId="58" borderId="379" xfId="0" applyFont="1" applyFill="1" applyBorder="1" applyAlignment="1" applyProtection="1">
      <alignment horizontal="center" vertical="center"/>
    </xf>
    <xf numFmtId="0" fontId="6" fillId="58" borderId="369" xfId="0" applyFont="1" applyFill="1" applyBorder="1" applyAlignment="1" applyProtection="1">
      <alignment horizontal="center" vertical="center"/>
    </xf>
    <xf numFmtId="0" fontId="6" fillId="58" borderId="154" xfId="0" applyFont="1" applyFill="1" applyBorder="1" applyAlignment="1" applyProtection="1">
      <alignment horizontal="center" vertical="center"/>
    </xf>
    <xf numFmtId="0" fontId="15" fillId="3" borderId="42" xfId="0" applyFont="1" applyFill="1" applyBorder="1" applyAlignment="1" applyProtection="1">
      <alignment horizontal="center" vertical="center"/>
      <protection locked="0"/>
    </xf>
    <xf numFmtId="0" fontId="15" fillId="3" borderId="43" xfId="0" applyFont="1" applyFill="1" applyBorder="1" applyAlignment="1" applyProtection="1">
      <alignment horizontal="center" vertical="center"/>
      <protection locked="0"/>
    </xf>
    <xf numFmtId="0" fontId="15" fillId="3" borderId="44" xfId="0" applyFont="1" applyFill="1" applyBorder="1" applyAlignment="1" applyProtection="1">
      <alignment horizontal="center" vertical="center"/>
      <protection locked="0"/>
    </xf>
    <xf numFmtId="0" fontId="15" fillId="58" borderId="134" xfId="0" applyFont="1" applyFill="1" applyBorder="1" applyAlignment="1" applyProtection="1">
      <alignment horizontal="center" vertical="center" wrapText="1"/>
    </xf>
    <xf numFmtId="0" fontId="15" fillId="58" borderId="92" xfId="0" applyFont="1" applyFill="1" applyBorder="1" applyAlignment="1" applyProtection="1">
      <alignment horizontal="center" vertical="center" wrapText="1"/>
    </xf>
    <xf numFmtId="0" fontId="15" fillId="58" borderId="52" xfId="0" applyFont="1" applyFill="1" applyBorder="1" applyAlignment="1" applyProtection="1">
      <alignment horizontal="center" vertical="center" wrapText="1"/>
    </xf>
    <xf numFmtId="0" fontId="6" fillId="58" borderId="371" xfId="0" applyFont="1" applyFill="1" applyBorder="1" applyAlignment="1" applyProtection="1">
      <alignment horizontal="center" vertical="center"/>
    </xf>
    <xf numFmtId="0" fontId="6" fillId="58" borderId="377" xfId="0" applyFont="1" applyFill="1" applyBorder="1" applyAlignment="1" applyProtection="1">
      <alignment horizontal="center" vertical="center"/>
    </xf>
    <xf numFmtId="0" fontId="6" fillId="58" borderId="0" xfId="0" applyFont="1" applyFill="1" applyBorder="1" applyAlignment="1" applyProtection="1">
      <alignment horizontal="center" vertical="center"/>
    </xf>
    <xf numFmtId="0" fontId="6" fillId="58" borderId="6" xfId="0" applyFont="1" applyFill="1" applyBorder="1" applyAlignment="1" applyProtection="1">
      <alignment horizontal="center" vertical="center"/>
    </xf>
    <xf numFmtId="0" fontId="85" fillId="58" borderId="21" xfId="0" applyFont="1" applyFill="1" applyBorder="1" applyAlignment="1" applyProtection="1">
      <alignment horizontal="center" vertical="center" wrapText="1"/>
    </xf>
    <xf numFmtId="0" fontId="13" fillId="58" borderId="16" xfId="0" applyFont="1" applyFill="1" applyBorder="1" applyAlignment="1" applyProtection="1">
      <alignment horizontal="center" vertical="center" wrapText="1"/>
    </xf>
    <xf numFmtId="0" fontId="13" fillId="58" borderId="11" xfId="0" applyFont="1" applyFill="1" applyBorder="1" applyAlignment="1" applyProtection="1">
      <alignment horizontal="center" vertical="center" wrapText="1"/>
    </xf>
    <xf numFmtId="0" fontId="3" fillId="58" borderId="152" xfId="0" applyFont="1" applyFill="1" applyBorder="1" applyAlignment="1" applyProtection="1">
      <alignment horizontal="center" vertical="center"/>
    </xf>
    <xf numFmtId="0" fontId="3" fillId="58" borderId="98" xfId="0" applyFont="1" applyFill="1" applyBorder="1" applyAlignment="1" applyProtection="1">
      <alignment horizontal="center" vertical="center"/>
    </xf>
    <xf numFmtId="0" fontId="3" fillId="58" borderId="40" xfId="0" applyFont="1" applyFill="1" applyBorder="1" applyAlignment="1" applyProtection="1">
      <alignment horizontal="center" vertical="center"/>
    </xf>
    <xf numFmtId="0" fontId="31" fillId="21" borderId="36" xfId="0" applyFont="1" applyFill="1" applyBorder="1" applyAlignment="1" applyProtection="1">
      <alignment horizontal="center" textRotation="90"/>
    </xf>
    <xf numFmtId="0" fontId="3" fillId="58" borderId="105" xfId="0" applyFont="1" applyFill="1" applyBorder="1" applyAlignment="1" applyProtection="1">
      <alignment horizontal="center" vertical="center" textRotation="255"/>
    </xf>
    <xf numFmtId="0" fontId="3" fillId="58" borderId="106" xfId="0" applyFont="1" applyFill="1" applyBorder="1" applyAlignment="1" applyProtection="1">
      <alignment horizontal="center" vertical="center" textRotation="255"/>
    </xf>
    <xf numFmtId="0" fontId="3" fillId="25" borderId="107" xfId="0" applyFont="1" applyFill="1" applyBorder="1" applyAlignment="1" applyProtection="1">
      <alignment horizontal="center" vertical="center" textRotation="255"/>
    </xf>
    <xf numFmtId="0" fontId="3" fillId="25" borderId="108" xfId="0" applyFont="1" applyFill="1" applyBorder="1" applyAlignment="1" applyProtection="1">
      <alignment horizontal="center" vertical="center" textRotation="255"/>
    </xf>
    <xf numFmtId="0" fontId="3" fillId="25" borderId="130" xfId="0" applyFont="1" applyFill="1" applyBorder="1" applyAlignment="1" applyProtection="1">
      <alignment horizontal="center" vertical="center" textRotation="255"/>
    </xf>
    <xf numFmtId="0" fontId="6" fillId="58" borderId="378" xfId="0" applyFont="1" applyFill="1" applyBorder="1" applyAlignment="1" applyProtection="1">
      <alignment horizontal="center" vertical="center"/>
    </xf>
    <xf numFmtId="0" fontId="3" fillId="58" borderId="122" xfId="0" applyFont="1" applyFill="1" applyBorder="1" applyAlignment="1" applyProtection="1">
      <alignment horizontal="center" vertical="center" textRotation="255"/>
    </xf>
    <xf numFmtId="0" fontId="42" fillId="25" borderId="143" xfId="0" applyFont="1" applyFill="1" applyBorder="1" applyAlignment="1" applyProtection="1">
      <alignment horizontal="center" vertical="center" wrapText="1"/>
    </xf>
    <xf numFmtId="0" fontId="42" fillId="25" borderId="151"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3" fillId="24" borderId="103" xfId="0" applyFont="1" applyFill="1" applyBorder="1" applyAlignment="1" applyProtection="1">
      <alignment horizontal="center" vertical="center" textRotation="255"/>
    </xf>
    <xf numFmtId="0" fontId="3" fillId="24" borderId="104" xfId="0" applyFont="1" applyFill="1" applyBorder="1" applyAlignment="1" applyProtection="1">
      <alignment horizontal="center" vertical="center" textRotation="255"/>
    </xf>
    <xf numFmtId="0" fontId="3" fillId="24" borderId="145" xfId="0" applyFont="1" applyFill="1" applyBorder="1" applyAlignment="1" applyProtection="1">
      <alignment horizontal="center" vertical="center" textRotation="255"/>
    </xf>
    <xf numFmtId="0" fontId="50" fillId="24" borderId="51" xfId="0" applyFont="1" applyFill="1" applyBorder="1" applyAlignment="1" applyProtection="1">
      <alignment horizontal="center" vertical="center" wrapText="1"/>
    </xf>
    <xf numFmtId="0" fontId="50" fillId="24" borderId="25" xfId="0" applyFont="1" applyFill="1" applyBorder="1" applyAlignment="1" applyProtection="1">
      <alignment horizontal="center" vertical="center" wrapText="1"/>
    </xf>
    <xf numFmtId="0" fontId="50" fillId="24" borderId="24" xfId="0" applyFont="1" applyFill="1" applyBorder="1" applyAlignment="1" applyProtection="1">
      <alignment horizontal="center" vertical="center" wrapText="1"/>
    </xf>
    <xf numFmtId="0" fontId="6" fillId="58" borderId="153" xfId="0" applyFont="1" applyFill="1" applyBorder="1" applyAlignment="1" applyProtection="1">
      <alignment horizontal="center" vertical="center"/>
    </xf>
    <xf numFmtId="0" fontId="7" fillId="58" borderId="22" xfId="0" applyFont="1" applyFill="1" applyBorder="1" applyAlignment="1" applyProtection="1">
      <alignment horizontal="center" vertical="center" wrapText="1"/>
    </xf>
    <xf numFmtId="0" fontId="3" fillId="24" borderId="3" xfId="0" applyFont="1" applyFill="1" applyBorder="1" applyAlignment="1" applyProtection="1">
      <alignment horizontal="center" vertical="center" textRotation="255"/>
    </xf>
    <xf numFmtId="0" fontId="7" fillId="0" borderId="1" xfId="0" applyFont="1" applyBorder="1" applyAlignment="1" applyProtection="1">
      <alignment horizontal="center" vertical="center"/>
    </xf>
    <xf numFmtId="0" fontId="54" fillId="0" borderId="1" xfId="0" applyFont="1" applyBorder="1" applyAlignment="1" applyProtection="1">
      <alignment horizontal="center" vertical="center"/>
    </xf>
    <xf numFmtId="0" fontId="7" fillId="21" borderId="42" xfId="0" applyFont="1" applyFill="1" applyBorder="1" applyAlignment="1" applyProtection="1">
      <alignment horizontal="center" vertical="center"/>
      <protection locked="0"/>
    </xf>
    <xf numFmtId="0" fontId="7" fillId="21" borderId="43" xfId="0" applyFont="1" applyFill="1" applyBorder="1" applyAlignment="1" applyProtection="1">
      <alignment horizontal="center" vertical="center"/>
      <protection locked="0"/>
    </xf>
    <xf numFmtId="0" fontId="7" fillId="21" borderId="44" xfId="0" applyFont="1" applyFill="1" applyBorder="1" applyAlignment="1" applyProtection="1">
      <alignment horizontal="center" vertical="center"/>
      <protection locked="0"/>
    </xf>
    <xf numFmtId="0" fontId="7" fillId="0" borderId="100" xfId="0" applyFont="1" applyBorder="1" applyAlignment="1" applyProtection="1">
      <alignment horizontal="center" vertical="center"/>
    </xf>
    <xf numFmtId="0" fontId="7" fillId="0" borderId="131" xfId="0" applyFont="1" applyBorder="1" applyAlignment="1" applyProtection="1">
      <alignment horizontal="center" vertical="center"/>
    </xf>
    <xf numFmtId="0" fontId="3" fillId="24" borderId="107" xfId="0" applyFont="1" applyFill="1" applyBorder="1" applyAlignment="1" applyProtection="1">
      <alignment horizontal="center" vertical="center" textRotation="255"/>
    </xf>
    <xf numFmtId="0" fontId="3" fillId="24" borderId="108" xfId="0" applyFont="1" applyFill="1" applyBorder="1" applyAlignment="1" applyProtection="1">
      <alignment horizontal="center" vertical="center" textRotation="255"/>
    </xf>
    <xf numFmtId="0" fontId="3" fillId="24" borderId="130" xfId="0" applyFont="1" applyFill="1" applyBorder="1" applyAlignment="1" applyProtection="1">
      <alignment horizontal="center" vertical="center" textRotation="255"/>
    </xf>
    <xf numFmtId="0" fontId="23" fillId="24" borderId="51" xfId="0" applyFont="1" applyFill="1" applyBorder="1" applyAlignment="1" applyProtection="1">
      <alignment horizontal="center" vertical="center" wrapText="1"/>
    </xf>
    <xf numFmtId="0" fontId="23" fillId="24" borderId="25" xfId="0" applyFont="1" applyFill="1" applyBorder="1" applyAlignment="1" applyProtection="1">
      <alignment horizontal="center" vertical="center" wrapText="1"/>
    </xf>
    <xf numFmtId="0" fontId="3" fillId="58" borderId="146" xfId="0" applyFont="1" applyFill="1" applyBorder="1" applyAlignment="1" applyProtection="1">
      <alignment horizontal="center" vertical="center" textRotation="255"/>
    </xf>
    <xf numFmtId="0" fontId="3" fillId="58" borderId="102" xfId="0" applyFont="1" applyFill="1" applyBorder="1" applyAlignment="1" applyProtection="1">
      <alignment horizontal="center" vertical="center" textRotation="255"/>
    </xf>
    <xf numFmtId="0" fontId="3" fillId="58" borderId="74" xfId="0" applyFont="1" applyFill="1" applyBorder="1" applyAlignment="1" applyProtection="1">
      <alignment horizontal="center" vertical="center" textRotation="255"/>
    </xf>
    <xf numFmtId="0" fontId="43" fillId="25" borderId="128" xfId="0" applyFont="1" applyFill="1" applyBorder="1" applyAlignment="1" applyProtection="1">
      <alignment horizontal="center" vertical="center" wrapText="1"/>
    </xf>
    <xf numFmtId="0" fontId="43" fillId="25" borderId="117" xfId="0" applyFont="1" applyFill="1" applyBorder="1" applyAlignment="1" applyProtection="1">
      <alignment horizontal="center" vertical="center" wrapText="1"/>
    </xf>
    <xf numFmtId="0" fontId="6" fillId="53" borderId="384" xfId="0" applyFont="1" applyFill="1" applyBorder="1" applyAlignment="1" applyProtection="1">
      <alignment horizontal="center" vertical="center"/>
    </xf>
    <xf numFmtId="0" fontId="6" fillId="53" borderId="1" xfId="0" applyFont="1" applyFill="1" applyBorder="1" applyAlignment="1" applyProtection="1">
      <alignment horizontal="center" vertical="center"/>
    </xf>
    <xf numFmtId="0" fontId="6" fillId="53" borderId="385" xfId="0" applyFont="1" applyFill="1" applyBorder="1" applyAlignment="1" applyProtection="1">
      <alignment horizontal="center" vertical="center"/>
    </xf>
    <xf numFmtId="0" fontId="6" fillId="4" borderId="153" xfId="0" applyFont="1" applyFill="1" applyBorder="1" applyAlignment="1" applyProtection="1">
      <alignment horizontal="center" vertical="center"/>
    </xf>
    <xf numFmtId="0" fontId="6" fillId="4" borderId="154" xfId="0" applyFont="1" applyFill="1" applyBorder="1" applyAlignment="1" applyProtection="1">
      <alignment horizontal="center" vertical="center"/>
    </xf>
    <xf numFmtId="0" fontId="6" fillId="4" borderId="369" xfId="0" applyFont="1" applyFill="1" applyBorder="1" applyAlignment="1" applyProtection="1">
      <alignment horizontal="center" vertical="center"/>
    </xf>
    <xf numFmtId="0" fontId="15" fillId="4" borderId="134" xfId="0" applyFont="1" applyFill="1" applyBorder="1" applyAlignment="1" applyProtection="1">
      <alignment horizontal="center" vertical="center"/>
    </xf>
    <xf numFmtId="0" fontId="15" fillId="4" borderId="92" xfId="0" applyFont="1" applyFill="1" applyBorder="1" applyAlignment="1" applyProtection="1">
      <alignment horizontal="center" vertical="center"/>
    </xf>
    <xf numFmtId="0" fontId="15" fillId="4" borderId="52" xfId="0" applyFont="1" applyFill="1" applyBorder="1" applyAlignment="1" applyProtection="1">
      <alignment horizontal="center" vertical="center"/>
    </xf>
    <xf numFmtId="0" fontId="15" fillId="4" borderId="134" xfId="0" applyFont="1" applyFill="1" applyBorder="1" applyAlignment="1" applyProtection="1">
      <alignment horizontal="center" vertical="center" wrapText="1"/>
    </xf>
    <xf numFmtId="0" fontId="15" fillId="4" borderId="92" xfId="0" applyFont="1" applyFill="1" applyBorder="1" applyAlignment="1" applyProtection="1">
      <alignment horizontal="center" vertical="center" wrapText="1"/>
    </xf>
    <xf numFmtId="0" fontId="15" fillId="4" borderId="52" xfId="0" applyFont="1" applyFill="1" applyBorder="1" applyAlignment="1" applyProtection="1">
      <alignment horizontal="center" vertical="center" wrapText="1"/>
    </xf>
    <xf numFmtId="0" fontId="6" fillId="4" borderId="371" xfId="0" applyFont="1" applyFill="1" applyBorder="1" applyAlignment="1" applyProtection="1">
      <alignment horizontal="center" vertical="center"/>
    </xf>
    <xf numFmtId="0" fontId="6" fillId="4" borderId="377"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6" xfId="0" applyFont="1" applyFill="1" applyBorder="1" applyAlignment="1" applyProtection="1">
      <alignment horizontal="center" vertical="center"/>
    </xf>
    <xf numFmtId="0" fontId="86" fillId="4" borderId="21" xfId="0" applyFont="1" applyFill="1" applyBorder="1" applyAlignment="1" applyProtection="1">
      <alignment horizontal="center" vertical="center" wrapText="1"/>
    </xf>
    <xf numFmtId="0" fontId="86" fillId="4" borderId="16" xfId="0" applyFont="1" applyFill="1" applyBorder="1" applyAlignment="1" applyProtection="1">
      <alignment horizontal="center" vertical="center" wrapText="1"/>
    </xf>
    <xf numFmtId="0" fontId="86" fillId="4" borderId="11" xfId="0" applyFont="1" applyFill="1" applyBorder="1" applyAlignment="1" applyProtection="1">
      <alignment horizontal="center" vertical="center" wrapText="1"/>
    </xf>
    <xf numFmtId="0" fontId="7" fillId="4" borderId="22"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3" fillId="4" borderId="381" xfId="0" applyFont="1" applyFill="1" applyBorder="1" applyAlignment="1" applyProtection="1">
      <alignment horizontal="center" vertical="center"/>
    </xf>
    <xf numFmtId="0" fontId="3" fillId="4" borderId="13" xfId="0" applyFont="1" applyFill="1" applyBorder="1" applyAlignment="1" applyProtection="1">
      <alignment horizontal="center" vertical="center"/>
    </xf>
    <xf numFmtId="0" fontId="3" fillId="4" borderId="56" xfId="0" applyFont="1" applyFill="1" applyBorder="1" applyAlignment="1" applyProtection="1">
      <alignment horizontal="center" vertical="center"/>
    </xf>
    <xf numFmtId="0" fontId="3" fillId="4" borderId="0" xfId="0" applyFont="1" applyFill="1" applyBorder="1" applyAlignment="1" applyProtection="1">
      <alignment horizontal="center" vertical="center" textRotation="255"/>
    </xf>
    <xf numFmtId="0" fontId="3" fillId="4" borderId="3" xfId="0" applyFont="1" applyFill="1" applyBorder="1" applyAlignment="1" applyProtection="1">
      <alignment horizontal="center" vertical="center" textRotation="255"/>
    </xf>
    <xf numFmtId="0" fontId="6" fillId="4" borderId="380" xfId="0" applyFont="1" applyFill="1" applyBorder="1" applyAlignment="1" applyProtection="1">
      <alignment horizontal="center" vertical="center"/>
    </xf>
    <xf numFmtId="0" fontId="6" fillId="4" borderId="379" xfId="0" applyFont="1" applyFill="1" applyBorder="1" applyAlignment="1" applyProtection="1">
      <alignment horizontal="center" vertical="center"/>
    </xf>
    <xf numFmtId="0" fontId="6" fillId="4" borderId="378" xfId="0" applyFont="1" applyFill="1" applyBorder="1" applyAlignment="1" applyProtection="1">
      <alignment horizontal="center" vertical="center"/>
    </xf>
    <xf numFmtId="0" fontId="3" fillId="4" borderId="146" xfId="0" applyFont="1" applyFill="1" applyBorder="1" applyAlignment="1" applyProtection="1">
      <alignment horizontal="center" vertical="center" textRotation="255"/>
    </xf>
    <xf numFmtId="0" fontId="3" fillId="4" borderId="102" xfId="0" applyFont="1" applyFill="1" applyBorder="1" applyAlignment="1" applyProtection="1">
      <alignment horizontal="center" vertical="center" textRotation="255"/>
    </xf>
    <xf numFmtId="0" fontId="3" fillId="4" borderId="74" xfId="0" applyFont="1" applyFill="1" applyBorder="1" applyAlignment="1" applyProtection="1">
      <alignment horizontal="center" vertical="center" textRotation="255"/>
    </xf>
    <xf numFmtId="0" fontId="3" fillId="4" borderId="105" xfId="0" applyFont="1" applyFill="1" applyBorder="1" applyAlignment="1" applyProtection="1">
      <alignment horizontal="center" vertical="center" textRotation="255"/>
    </xf>
    <xf numFmtId="0" fontId="3" fillId="4" borderId="106" xfId="0" applyFont="1" applyFill="1" applyBorder="1" applyAlignment="1" applyProtection="1">
      <alignment horizontal="center" vertical="center" textRotation="255"/>
    </xf>
    <xf numFmtId="0" fontId="3" fillId="4" borderId="122" xfId="0" applyFont="1" applyFill="1" applyBorder="1" applyAlignment="1" applyProtection="1">
      <alignment horizontal="center" vertical="center" textRotation="255"/>
    </xf>
    <xf numFmtId="0" fontId="85" fillId="4" borderId="21" xfId="0" applyFont="1" applyFill="1" applyBorder="1" applyAlignment="1" applyProtection="1">
      <alignment horizontal="center" vertical="center" wrapText="1"/>
    </xf>
    <xf numFmtId="0" fontId="13" fillId="4" borderId="16" xfId="0" applyFont="1" applyFill="1" applyBorder="1" applyAlignment="1" applyProtection="1">
      <alignment horizontal="center" vertical="center" wrapText="1"/>
    </xf>
    <xf numFmtId="0" fontId="13" fillId="4" borderId="11" xfId="0" applyFont="1" applyFill="1" applyBorder="1" applyAlignment="1" applyProtection="1">
      <alignment horizontal="center" vertical="center" wrapText="1"/>
    </xf>
    <xf numFmtId="0" fontId="3" fillId="4" borderId="152" xfId="0" applyFont="1" applyFill="1" applyBorder="1" applyAlignment="1" applyProtection="1">
      <alignment horizontal="center" vertical="center"/>
    </xf>
    <xf numFmtId="0" fontId="3" fillId="4" borderId="98" xfId="0" applyFont="1" applyFill="1" applyBorder="1" applyAlignment="1" applyProtection="1">
      <alignment horizontal="center" vertical="center"/>
    </xf>
    <xf numFmtId="0" fontId="3" fillId="4" borderId="40" xfId="0" applyFont="1" applyFill="1" applyBorder="1" applyAlignment="1" applyProtection="1">
      <alignment horizontal="center" vertical="center"/>
    </xf>
    <xf numFmtId="0" fontId="139" fillId="21" borderId="42" xfId="0" applyFont="1" applyFill="1" applyBorder="1" applyAlignment="1" applyProtection="1">
      <alignment horizontal="center" vertical="center"/>
      <protection locked="0"/>
    </xf>
    <xf numFmtId="0" fontId="139" fillId="21" borderId="43" xfId="0" applyFont="1" applyFill="1" applyBorder="1" applyAlignment="1" applyProtection="1">
      <alignment horizontal="center" vertical="center"/>
      <protection locked="0"/>
    </xf>
    <xf numFmtId="0" fontId="139" fillId="21" borderId="44" xfId="0" applyFont="1" applyFill="1" applyBorder="1" applyAlignment="1" applyProtection="1">
      <alignment horizontal="center" vertical="center"/>
      <protection locked="0"/>
    </xf>
    <xf numFmtId="0" fontId="85" fillId="29" borderId="21" xfId="0" applyFont="1" applyFill="1" applyBorder="1" applyAlignment="1" applyProtection="1">
      <alignment horizontal="center" vertical="center" wrapText="1"/>
    </xf>
    <xf numFmtId="0" fontId="13" fillId="29" borderId="16" xfId="0" applyFont="1" applyFill="1" applyBorder="1" applyAlignment="1" applyProtection="1">
      <alignment horizontal="center" vertical="center" wrapText="1"/>
    </xf>
    <xf numFmtId="0" fontId="13" fillId="29" borderId="11" xfId="0" applyFont="1" applyFill="1" applyBorder="1" applyAlignment="1" applyProtection="1">
      <alignment horizontal="center" vertical="center" wrapText="1"/>
    </xf>
    <xf numFmtId="0" fontId="3" fillId="29" borderId="152" xfId="0" applyFont="1" applyFill="1" applyBorder="1" applyAlignment="1" applyProtection="1">
      <alignment horizontal="center" vertical="center"/>
    </xf>
    <xf numFmtId="0" fontId="3" fillId="29" borderId="98" xfId="0" applyFont="1" applyFill="1" applyBorder="1" applyAlignment="1" applyProtection="1">
      <alignment horizontal="center" vertical="center"/>
    </xf>
    <xf numFmtId="0" fontId="3" fillId="29" borderId="40" xfId="0" applyFont="1" applyFill="1" applyBorder="1" applyAlignment="1" applyProtection="1">
      <alignment horizontal="center" vertical="center"/>
    </xf>
    <xf numFmtId="0" fontId="3" fillId="29" borderId="0" xfId="0" applyFont="1" applyFill="1" applyBorder="1" applyAlignment="1" applyProtection="1">
      <alignment horizontal="center" vertical="center" textRotation="255"/>
    </xf>
    <xf numFmtId="0" fontId="3" fillId="29" borderId="3" xfId="0" applyFont="1" applyFill="1" applyBorder="1" applyAlignment="1" applyProtection="1">
      <alignment horizontal="center" vertical="center" textRotation="255"/>
    </xf>
    <xf numFmtId="0" fontId="15" fillId="29" borderId="134" xfId="0" applyFont="1" applyFill="1" applyBorder="1" applyAlignment="1" applyProtection="1">
      <alignment horizontal="center" vertical="center"/>
    </xf>
    <xf numFmtId="0" fontId="15" fillId="29" borderId="92" xfId="0" applyFont="1" applyFill="1" applyBorder="1" applyAlignment="1" applyProtection="1">
      <alignment horizontal="center" vertical="center"/>
    </xf>
    <xf numFmtId="0" fontId="15" fillId="29" borderId="52" xfId="0" applyFont="1" applyFill="1" applyBorder="1" applyAlignment="1" applyProtection="1">
      <alignment horizontal="center" vertical="center"/>
    </xf>
    <xf numFmtId="0" fontId="15" fillId="29" borderId="134" xfId="0" applyFont="1" applyFill="1" applyBorder="1" applyAlignment="1" applyProtection="1">
      <alignment horizontal="center" vertical="center" wrapText="1"/>
    </xf>
    <xf numFmtId="0" fontId="15" fillId="29" borderId="92" xfId="0" applyFont="1" applyFill="1" applyBorder="1" applyAlignment="1" applyProtection="1">
      <alignment horizontal="center" vertical="center" wrapText="1"/>
    </xf>
    <xf numFmtId="0" fontId="15" fillId="29" borderId="52" xfId="0" applyFont="1" applyFill="1" applyBorder="1" applyAlignment="1" applyProtection="1">
      <alignment horizontal="center" vertical="center" wrapText="1"/>
    </xf>
    <xf numFmtId="0" fontId="6" fillId="29" borderId="371" xfId="0" applyFont="1" applyFill="1" applyBorder="1" applyAlignment="1" applyProtection="1">
      <alignment horizontal="center" vertical="center"/>
    </xf>
    <xf numFmtId="0" fontId="6" fillId="29" borderId="377" xfId="0" applyFont="1" applyFill="1" applyBorder="1" applyAlignment="1" applyProtection="1">
      <alignment horizontal="center" vertical="center"/>
    </xf>
    <xf numFmtId="0" fontId="6" fillId="29" borderId="0" xfId="0" applyFont="1" applyFill="1" applyBorder="1" applyAlignment="1" applyProtection="1">
      <alignment horizontal="center" vertical="center"/>
    </xf>
    <xf numFmtId="0" fontId="6" fillId="29" borderId="6" xfId="0" applyFont="1" applyFill="1" applyBorder="1" applyAlignment="1" applyProtection="1">
      <alignment horizontal="center" vertical="center"/>
    </xf>
    <xf numFmtId="0" fontId="6" fillId="29" borderId="369" xfId="0" applyFont="1" applyFill="1" applyBorder="1" applyAlignment="1" applyProtection="1">
      <alignment horizontal="center" vertical="center"/>
    </xf>
    <xf numFmtId="0" fontId="6" fillId="29" borderId="154" xfId="0" applyFont="1" applyFill="1" applyBorder="1" applyAlignment="1" applyProtection="1">
      <alignment horizontal="center" vertical="center"/>
    </xf>
    <xf numFmtId="0" fontId="86" fillId="29" borderId="21" xfId="0" applyFont="1" applyFill="1" applyBorder="1" applyAlignment="1" applyProtection="1">
      <alignment horizontal="center" vertical="center" wrapText="1"/>
    </xf>
    <xf numFmtId="0" fontId="86" fillId="29" borderId="16" xfId="0" applyFont="1" applyFill="1" applyBorder="1" applyAlignment="1" applyProtection="1">
      <alignment horizontal="center" vertical="center" wrapText="1"/>
    </xf>
    <xf numFmtId="0" fontId="86" fillId="29" borderId="11" xfId="0" applyFont="1" applyFill="1" applyBorder="1" applyAlignment="1" applyProtection="1">
      <alignment horizontal="center" vertical="center" wrapText="1"/>
    </xf>
    <xf numFmtId="0" fontId="7" fillId="29" borderId="22" xfId="0" applyFont="1" applyFill="1" applyBorder="1" applyAlignment="1" applyProtection="1">
      <alignment horizontal="center" vertical="center" wrapText="1"/>
    </xf>
    <xf numFmtId="0" fontId="7" fillId="29" borderId="0" xfId="0" applyFont="1" applyFill="1" applyBorder="1" applyAlignment="1" applyProtection="1">
      <alignment horizontal="center" vertical="center" wrapText="1"/>
    </xf>
    <xf numFmtId="0" fontId="7" fillId="29" borderId="6" xfId="0" applyFont="1" applyFill="1" applyBorder="1" applyAlignment="1" applyProtection="1">
      <alignment horizontal="center" vertical="center" wrapText="1"/>
    </xf>
    <xf numFmtId="0" fontId="6" fillId="29" borderId="378" xfId="0" applyFont="1" applyFill="1" applyBorder="1" applyAlignment="1" applyProtection="1">
      <alignment horizontal="center" vertical="center"/>
    </xf>
    <xf numFmtId="0" fontId="6" fillId="29" borderId="379" xfId="0" applyFont="1" applyFill="1" applyBorder="1" applyAlignment="1" applyProtection="1">
      <alignment horizontal="center" vertical="center"/>
    </xf>
    <xf numFmtId="0" fontId="6" fillId="29" borderId="380" xfId="0" applyFont="1" applyFill="1" applyBorder="1" applyAlignment="1" applyProtection="1">
      <alignment horizontal="center" vertical="center"/>
    </xf>
    <xf numFmtId="0" fontId="3" fillId="29" borderId="381" xfId="0" applyFont="1" applyFill="1" applyBorder="1" applyAlignment="1" applyProtection="1">
      <alignment horizontal="center" vertical="center"/>
    </xf>
    <xf numFmtId="0" fontId="3" fillId="29" borderId="13" xfId="0" applyFont="1" applyFill="1" applyBorder="1" applyAlignment="1" applyProtection="1">
      <alignment horizontal="center" vertical="center"/>
    </xf>
    <xf numFmtId="0" fontId="3" fillId="29" borderId="56" xfId="0" applyFont="1" applyFill="1" applyBorder="1" applyAlignment="1" applyProtection="1">
      <alignment horizontal="center" vertical="center"/>
    </xf>
    <xf numFmtId="0" fontId="3" fillId="29" borderId="146" xfId="0" applyFont="1" applyFill="1" applyBorder="1" applyAlignment="1" applyProtection="1">
      <alignment horizontal="center" vertical="center" textRotation="255"/>
    </xf>
    <xf numFmtId="0" fontId="3" fillId="29" borderId="102" xfId="0" applyFont="1" applyFill="1" applyBorder="1" applyAlignment="1" applyProtection="1">
      <alignment horizontal="center" vertical="center" textRotation="255"/>
    </xf>
    <xf numFmtId="0" fontId="3" fillId="29" borderId="74" xfId="0" applyFont="1" applyFill="1" applyBorder="1" applyAlignment="1" applyProtection="1">
      <alignment horizontal="center" vertical="center" textRotation="255"/>
    </xf>
    <xf numFmtId="0" fontId="6" fillId="29" borderId="153" xfId="0" applyFont="1" applyFill="1" applyBorder="1" applyAlignment="1" applyProtection="1">
      <alignment horizontal="center" vertical="center"/>
    </xf>
    <xf numFmtId="0" fontId="2" fillId="19" borderId="21" xfId="0" applyFont="1" applyFill="1" applyBorder="1" applyAlignment="1" applyProtection="1">
      <alignment horizontal="center" vertical="center" textRotation="255"/>
    </xf>
    <xf numFmtId="0" fontId="2" fillId="19" borderId="23" xfId="0" applyFont="1" applyFill="1" applyBorder="1" applyAlignment="1" applyProtection="1">
      <alignment horizontal="center" vertical="center" textRotation="255"/>
    </xf>
    <xf numFmtId="0" fontId="2" fillId="19" borderId="3" xfId="0" applyFont="1" applyFill="1" applyBorder="1" applyAlignment="1" applyProtection="1">
      <alignment horizontal="center" vertical="center" textRotation="255"/>
    </xf>
    <xf numFmtId="0" fontId="4" fillId="46" borderId="25" xfId="0" applyFont="1" applyFill="1" applyBorder="1" applyAlignment="1" applyProtection="1">
      <alignment horizontal="center" vertical="center"/>
    </xf>
    <xf numFmtId="0" fontId="4" fillId="46" borderId="53" xfId="0" applyFont="1" applyFill="1" applyBorder="1" applyAlignment="1" applyProtection="1">
      <alignment horizontal="center" vertical="center"/>
    </xf>
    <xf numFmtId="0" fontId="2" fillId="8" borderId="355" xfId="0" applyFont="1" applyFill="1" applyBorder="1" applyAlignment="1" applyProtection="1">
      <alignment horizontal="center" vertical="center"/>
    </xf>
    <xf numFmtId="0" fontId="2" fillId="20" borderId="5" xfId="0" applyFont="1" applyFill="1" applyBorder="1" applyAlignment="1" applyProtection="1">
      <alignment horizontal="left" vertical="center" wrapText="1"/>
    </xf>
    <xf numFmtId="0" fontId="2" fillId="20" borderId="9" xfId="0" applyFont="1" applyFill="1" applyBorder="1" applyAlignment="1" applyProtection="1">
      <alignment horizontal="left" vertical="center" wrapText="1"/>
    </xf>
    <xf numFmtId="0" fontId="59" fillId="16" borderId="5" xfId="0" applyFont="1" applyFill="1" applyBorder="1" applyAlignment="1" applyProtection="1">
      <alignment horizontal="center" vertical="center"/>
    </xf>
    <xf numFmtId="0" fontId="4" fillId="3" borderId="353" xfId="0" applyFont="1" applyFill="1" applyBorder="1" applyAlignment="1" applyProtection="1">
      <alignment horizontal="center" vertical="center"/>
    </xf>
    <xf numFmtId="0" fontId="4" fillId="3" borderId="117" xfId="0" applyFont="1" applyFill="1" applyBorder="1" applyAlignment="1" applyProtection="1">
      <alignment horizontal="center" vertical="center"/>
    </xf>
    <xf numFmtId="0" fontId="4" fillId="3" borderId="125" xfId="0" applyFont="1" applyFill="1" applyBorder="1" applyAlignment="1" applyProtection="1">
      <alignment horizontal="center" vertical="center"/>
    </xf>
    <xf numFmtId="0" fontId="4" fillId="0" borderId="332"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85" fillId="7" borderId="21" xfId="0" applyFont="1" applyFill="1" applyBorder="1" applyAlignment="1" applyProtection="1">
      <alignment horizontal="center" vertical="center" wrapText="1"/>
    </xf>
    <xf numFmtId="0" fontId="13" fillId="7" borderId="16" xfId="0" applyFont="1" applyFill="1" applyBorder="1" applyAlignment="1" applyProtection="1">
      <alignment horizontal="center" vertical="center" wrapText="1"/>
    </xf>
    <xf numFmtId="0" fontId="13" fillId="7" borderId="11" xfId="0" applyFont="1" applyFill="1" applyBorder="1" applyAlignment="1" applyProtection="1">
      <alignment horizontal="center" vertical="center" wrapText="1"/>
    </xf>
    <xf numFmtId="0" fontId="3" fillId="7" borderId="152" xfId="0" applyFont="1" applyFill="1" applyBorder="1" applyAlignment="1" applyProtection="1">
      <alignment horizontal="center" vertical="center"/>
    </xf>
    <xf numFmtId="0" fontId="3" fillId="7" borderId="98" xfId="0" applyFont="1" applyFill="1" applyBorder="1" applyAlignment="1" applyProtection="1">
      <alignment horizontal="center" vertical="center"/>
    </xf>
    <xf numFmtId="0" fontId="3" fillId="7" borderId="40" xfId="0" applyFont="1" applyFill="1" applyBorder="1" applyAlignment="1" applyProtection="1">
      <alignment horizontal="center" vertical="center"/>
    </xf>
    <xf numFmtId="0" fontId="3" fillId="7" borderId="0" xfId="0" applyFont="1" applyFill="1" applyBorder="1" applyAlignment="1" applyProtection="1">
      <alignment horizontal="center" vertical="center" textRotation="255"/>
    </xf>
    <xf numFmtId="0" fontId="3" fillId="7" borderId="3" xfId="0" applyFont="1" applyFill="1" applyBorder="1" applyAlignment="1" applyProtection="1">
      <alignment horizontal="center" vertical="center" textRotation="255"/>
    </xf>
    <xf numFmtId="0" fontId="15" fillId="7" borderId="134" xfId="0" applyFont="1" applyFill="1" applyBorder="1" applyAlignment="1" applyProtection="1">
      <alignment horizontal="center" vertical="center"/>
    </xf>
    <xf numFmtId="0" fontId="15" fillId="7" borderId="92" xfId="0" applyFont="1" applyFill="1" applyBorder="1" applyAlignment="1" applyProtection="1">
      <alignment horizontal="center" vertical="center"/>
    </xf>
    <xf numFmtId="0" fontId="15" fillId="7" borderId="52" xfId="0" applyFont="1" applyFill="1" applyBorder="1" applyAlignment="1" applyProtection="1">
      <alignment horizontal="center" vertical="center"/>
    </xf>
    <xf numFmtId="0" fontId="15" fillId="7" borderId="134" xfId="0" applyFont="1" applyFill="1" applyBorder="1" applyAlignment="1" applyProtection="1">
      <alignment horizontal="center" vertical="center" wrapText="1"/>
    </xf>
    <xf numFmtId="0" fontId="15" fillId="7" borderId="92" xfId="0" applyFont="1" applyFill="1" applyBorder="1" applyAlignment="1" applyProtection="1">
      <alignment horizontal="center" vertical="center" wrapText="1"/>
    </xf>
    <xf numFmtId="0" fontId="15" fillId="7" borderId="52" xfId="0" applyFont="1" applyFill="1" applyBorder="1" applyAlignment="1" applyProtection="1">
      <alignment horizontal="center" vertical="center" wrapText="1"/>
    </xf>
    <xf numFmtId="0" fontId="6" fillId="7" borderId="371" xfId="0" applyFont="1" applyFill="1" applyBorder="1" applyAlignment="1" applyProtection="1">
      <alignment horizontal="center" vertical="center"/>
    </xf>
    <xf numFmtId="0" fontId="6" fillId="7" borderId="377" xfId="0" applyFont="1" applyFill="1" applyBorder="1" applyAlignment="1" applyProtection="1">
      <alignment horizontal="center" vertical="center"/>
    </xf>
    <xf numFmtId="0" fontId="6" fillId="7" borderId="0" xfId="0" applyFont="1" applyFill="1" applyBorder="1" applyAlignment="1" applyProtection="1">
      <alignment horizontal="center" vertical="center"/>
    </xf>
    <xf numFmtId="0" fontId="6" fillId="7" borderId="6" xfId="0" applyFont="1" applyFill="1" applyBorder="1" applyAlignment="1" applyProtection="1">
      <alignment horizontal="center" vertical="center"/>
    </xf>
    <xf numFmtId="0" fontId="6" fillId="7" borderId="369" xfId="0" applyFont="1" applyFill="1" applyBorder="1" applyAlignment="1" applyProtection="1">
      <alignment horizontal="center" vertical="center"/>
    </xf>
    <xf numFmtId="0" fontId="6" fillId="7" borderId="154" xfId="0" applyFont="1" applyFill="1" applyBorder="1" applyAlignment="1" applyProtection="1">
      <alignment horizontal="center" vertical="center"/>
    </xf>
    <xf numFmtId="0" fontId="86" fillId="7" borderId="21" xfId="0" applyFont="1" applyFill="1" applyBorder="1" applyAlignment="1" applyProtection="1">
      <alignment horizontal="center" vertical="center" wrapText="1"/>
    </xf>
    <xf numFmtId="0" fontId="86" fillId="7" borderId="16" xfId="0" applyFont="1" applyFill="1" applyBorder="1" applyAlignment="1" applyProtection="1">
      <alignment horizontal="center" vertical="center" wrapText="1"/>
    </xf>
    <xf numFmtId="0" fontId="86" fillId="7" borderId="11" xfId="0" applyFont="1" applyFill="1" applyBorder="1" applyAlignment="1" applyProtection="1">
      <alignment horizontal="center" vertical="center" wrapText="1"/>
    </xf>
    <xf numFmtId="0" fontId="7" fillId="7" borderId="22" xfId="0"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xf>
    <xf numFmtId="0" fontId="7" fillId="7" borderId="6" xfId="0" applyFont="1" applyFill="1" applyBorder="1" applyAlignment="1" applyProtection="1">
      <alignment horizontal="center" vertical="center" wrapText="1"/>
    </xf>
    <xf numFmtId="0" fontId="6" fillId="7" borderId="378" xfId="0" applyFont="1" applyFill="1" applyBorder="1" applyAlignment="1" applyProtection="1">
      <alignment horizontal="center" vertical="center"/>
    </xf>
    <xf numFmtId="0" fontId="6" fillId="7" borderId="379" xfId="0" applyFont="1" applyFill="1" applyBorder="1" applyAlignment="1" applyProtection="1">
      <alignment horizontal="center" vertical="center"/>
    </xf>
    <xf numFmtId="0" fontId="6" fillId="7" borderId="380" xfId="0" applyFont="1" applyFill="1" applyBorder="1" applyAlignment="1" applyProtection="1">
      <alignment horizontal="center" vertical="center"/>
    </xf>
    <xf numFmtId="0" fontId="3" fillId="7" borderId="381" xfId="0" applyFont="1" applyFill="1" applyBorder="1" applyAlignment="1" applyProtection="1">
      <alignment horizontal="center" vertical="center"/>
    </xf>
    <xf numFmtId="0" fontId="3" fillId="7" borderId="13" xfId="0" applyFont="1" applyFill="1" applyBorder="1" applyAlignment="1" applyProtection="1">
      <alignment horizontal="center" vertical="center"/>
    </xf>
    <xf numFmtId="0" fontId="3" fillId="7" borderId="56" xfId="0" applyFont="1" applyFill="1" applyBorder="1" applyAlignment="1" applyProtection="1">
      <alignment horizontal="center" vertical="center"/>
    </xf>
    <xf numFmtId="0" fontId="3" fillId="7" borderId="146" xfId="0" applyFont="1" applyFill="1" applyBorder="1" applyAlignment="1" applyProtection="1">
      <alignment horizontal="center" vertical="center" textRotation="255"/>
    </xf>
    <xf numFmtId="0" fontId="3" fillId="7" borderId="102" xfId="0" applyFont="1" applyFill="1" applyBorder="1" applyAlignment="1" applyProtection="1">
      <alignment horizontal="center" vertical="center" textRotation="255"/>
    </xf>
    <xf numFmtId="0" fontId="3" fillId="7" borderId="74" xfId="0" applyFont="1" applyFill="1" applyBorder="1" applyAlignment="1" applyProtection="1">
      <alignment horizontal="center" vertical="center" textRotation="255"/>
    </xf>
    <xf numFmtId="0" fontId="6" fillId="7" borderId="153" xfId="0" applyFont="1" applyFill="1" applyBorder="1" applyAlignment="1" applyProtection="1">
      <alignment horizontal="center" vertical="center"/>
    </xf>
    <xf numFmtId="0" fontId="2" fillId="18" borderId="23" xfId="0" applyFont="1" applyFill="1" applyBorder="1" applyAlignment="1" applyProtection="1">
      <alignment horizontal="center" vertical="center" textRotation="255"/>
    </xf>
    <xf numFmtId="0" fontId="7" fillId="53" borderId="22" xfId="0" applyFont="1" applyFill="1" applyBorder="1" applyAlignment="1" applyProtection="1">
      <alignment horizontal="center" vertical="center" wrapText="1"/>
    </xf>
    <xf numFmtId="0" fontId="7" fillId="53" borderId="0" xfId="0" applyFont="1" applyFill="1" applyBorder="1" applyAlignment="1" applyProtection="1">
      <alignment horizontal="center" vertical="center" wrapText="1"/>
    </xf>
    <xf numFmtId="0" fontId="7" fillId="53" borderId="6" xfId="0" applyFont="1" applyFill="1" applyBorder="1" applyAlignment="1" applyProtection="1">
      <alignment horizontal="center" vertical="center" wrapText="1"/>
    </xf>
    <xf numFmtId="0" fontId="6" fillId="53" borderId="378" xfId="0" applyFont="1" applyFill="1" applyBorder="1" applyAlignment="1" applyProtection="1">
      <alignment horizontal="center" vertical="center"/>
    </xf>
    <xf numFmtId="0" fontId="6" fillId="53" borderId="379" xfId="0" applyFont="1" applyFill="1" applyBorder="1" applyAlignment="1" applyProtection="1">
      <alignment horizontal="center" vertical="center"/>
    </xf>
    <xf numFmtId="0" fontId="6" fillId="53" borderId="380" xfId="0" applyFont="1" applyFill="1" applyBorder="1" applyAlignment="1" applyProtection="1">
      <alignment horizontal="center" vertical="center"/>
    </xf>
    <xf numFmtId="0" fontId="15" fillId="53" borderId="134" xfId="0" applyFont="1" applyFill="1" applyBorder="1" applyAlignment="1" applyProtection="1">
      <alignment horizontal="center" vertical="center"/>
    </xf>
    <xf numFmtId="0" fontId="15" fillId="53" borderId="92" xfId="0" applyFont="1" applyFill="1" applyBorder="1" applyAlignment="1" applyProtection="1">
      <alignment horizontal="center" vertical="center"/>
    </xf>
    <xf numFmtId="0" fontId="15" fillId="53" borderId="52" xfId="0" applyFont="1" applyFill="1" applyBorder="1" applyAlignment="1" applyProtection="1">
      <alignment horizontal="center" vertical="center"/>
    </xf>
    <xf numFmtId="0" fontId="86" fillId="53" borderId="21" xfId="0" applyFont="1" applyFill="1" applyBorder="1" applyAlignment="1" applyProtection="1">
      <alignment horizontal="center" vertical="center" wrapText="1"/>
    </xf>
    <xf numFmtId="0" fontId="86" fillId="53" borderId="16" xfId="0" applyFont="1" applyFill="1" applyBorder="1" applyAlignment="1" applyProtection="1">
      <alignment horizontal="center" vertical="center" wrapText="1"/>
    </xf>
    <xf numFmtId="0" fontId="86" fillId="53" borderId="11" xfId="0" applyFont="1" applyFill="1" applyBorder="1" applyAlignment="1" applyProtection="1">
      <alignment horizontal="center" vertical="center" wrapText="1"/>
    </xf>
    <xf numFmtId="0" fontId="3" fillId="53" borderId="381" xfId="0" applyFont="1" applyFill="1" applyBorder="1" applyAlignment="1" applyProtection="1">
      <alignment horizontal="center" vertical="center"/>
    </xf>
    <xf numFmtId="0" fontId="3" fillId="53" borderId="13" xfId="0" applyFont="1" applyFill="1" applyBorder="1" applyAlignment="1" applyProtection="1">
      <alignment horizontal="center" vertical="center"/>
    </xf>
    <xf numFmtId="0" fontId="3" fillId="53" borderId="56" xfId="0" applyFont="1" applyFill="1" applyBorder="1" applyAlignment="1" applyProtection="1">
      <alignment horizontal="center" vertical="center"/>
    </xf>
    <xf numFmtId="0" fontId="3" fillId="53" borderId="0" xfId="0" applyFont="1" applyFill="1" applyBorder="1" applyAlignment="1" applyProtection="1">
      <alignment horizontal="center" vertical="center" textRotation="255"/>
    </xf>
    <xf numFmtId="0" fontId="3" fillId="53" borderId="3" xfId="0" applyFont="1" applyFill="1" applyBorder="1" applyAlignment="1" applyProtection="1">
      <alignment horizontal="center" vertical="center" textRotation="255"/>
    </xf>
    <xf numFmtId="0" fontId="6" fillId="53" borderId="369" xfId="0" applyFont="1" applyFill="1" applyBorder="1" applyAlignment="1" applyProtection="1">
      <alignment horizontal="center" vertical="center"/>
    </xf>
    <xf numFmtId="0" fontId="6" fillId="53" borderId="154" xfId="0" applyFont="1" applyFill="1" applyBorder="1" applyAlignment="1" applyProtection="1">
      <alignment horizontal="center" vertical="center"/>
    </xf>
    <xf numFmtId="0" fontId="6" fillId="53" borderId="153" xfId="0" applyFont="1" applyFill="1" applyBorder="1" applyAlignment="1" applyProtection="1">
      <alignment horizontal="center" vertical="center"/>
    </xf>
    <xf numFmtId="0" fontId="3" fillId="53" borderId="146" xfId="0" applyFont="1" applyFill="1" applyBorder="1" applyAlignment="1" applyProtection="1">
      <alignment horizontal="center" vertical="center" textRotation="255"/>
    </xf>
    <xf numFmtId="0" fontId="3" fillId="53" borderId="102" xfId="0" applyFont="1" applyFill="1" applyBorder="1" applyAlignment="1" applyProtection="1">
      <alignment horizontal="center" vertical="center" textRotation="255"/>
    </xf>
    <xf numFmtId="0" fontId="3" fillId="53" borderId="74" xfId="0" applyFont="1" applyFill="1" applyBorder="1" applyAlignment="1" applyProtection="1">
      <alignment horizontal="center" vertical="center" textRotation="255"/>
    </xf>
    <xf numFmtId="0" fontId="6" fillId="53" borderId="371" xfId="0" applyFont="1" applyFill="1" applyBorder="1" applyAlignment="1" applyProtection="1">
      <alignment horizontal="center" vertical="center"/>
    </xf>
    <xf numFmtId="0" fontId="6" fillId="53" borderId="377" xfId="0" applyFont="1" applyFill="1" applyBorder="1" applyAlignment="1" applyProtection="1">
      <alignment horizontal="center" vertical="center"/>
    </xf>
    <xf numFmtId="0" fontId="6" fillId="53" borderId="0" xfId="0" applyFont="1" applyFill="1" applyBorder="1" applyAlignment="1" applyProtection="1">
      <alignment horizontal="center" vertical="center"/>
    </xf>
    <xf numFmtId="0" fontId="6" fillId="53" borderId="6" xfId="0" applyFont="1" applyFill="1" applyBorder="1" applyAlignment="1" applyProtection="1">
      <alignment horizontal="center" vertical="center"/>
    </xf>
    <xf numFmtId="0" fontId="15" fillId="53" borderId="134" xfId="0" applyFont="1" applyFill="1" applyBorder="1" applyAlignment="1" applyProtection="1">
      <alignment horizontal="center" vertical="center" wrapText="1"/>
    </xf>
    <xf numFmtId="0" fontId="15" fillId="53" borderId="92" xfId="0" applyFont="1" applyFill="1" applyBorder="1" applyAlignment="1" applyProtection="1">
      <alignment horizontal="center" vertical="center" wrapText="1"/>
    </xf>
    <xf numFmtId="0" fontId="15" fillId="53" borderId="52" xfId="0" applyFont="1" applyFill="1" applyBorder="1" applyAlignment="1" applyProtection="1">
      <alignment horizontal="center" vertical="center" wrapText="1"/>
    </xf>
    <xf numFmtId="0" fontId="85" fillId="53" borderId="21" xfId="0" applyFont="1" applyFill="1" applyBorder="1" applyAlignment="1" applyProtection="1">
      <alignment horizontal="center" vertical="center" wrapText="1"/>
    </xf>
    <xf numFmtId="0" fontId="13" fillId="53" borderId="16" xfId="0" applyFont="1" applyFill="1" applyBorder="1" applyAlignment="1" applyProtection="1">
      <alignment horizontal="center" vertical="center" wrapText="1"/>
    </xf>
    <xf numFmtId="0" fontId="13" fillId="53" borderId="11" xfId="0" applyFont="1" applyFill="1" applyBorder="1" applyAlignment="1" applyProtection="1">
      <alignment horizontal="center" vertical="center" wrapText="1"/>
    </xf>
    <xf numFmtId="0" fontId="3" fillId="53" borderId="152" xfId="0" applyFont="1" applyFill="1" applyBorder="1" applyAlignment="1" applyProtection="1">
      <alignment horizontal="center" vertical="center"/>
    </xf>
    <xf numFmtId="0" fontId="3" fillId="53" borderId="98" xfId="0" applyFont="1" applyFill="1" applyBorder="1" applyAlignment="1" applyProtection="1">
      <alignment horizontal="center" vertical="center"/>
    </xf>
    <xf numFmtId="0" fontId="3" fillId="53" borderId="40" xfId="0" applyFont="1" applyFill="1" applyBorder="1" applyAlignment="1" applyProtection="1">
      <alignment horizontal="center" vertical="center"/>
    </xf>
    <xf numFmtId="0" fontId="143" fillId="69" borderId="14" xfId="0" applyFont="1" applyFill="1" applyBorder="1" applyAlignment="1" applyProtection="1">
      <alignment horizontal="center" vertical="center"/>
    </xf>
    <xf numFmtId="0" fontId="48" fillId="69" borderId="5" xfId="0" applyFont="1" applyFill="1" applyBorder="1" applyAlignment="1" applyProtection="1">
      <alignment horizontal="center" vertical="center"/>
    </xf>
    <xf numFmtId="0" fontId="144" fillId="0" borderId="285" xfId="0" applyFont="1" applyFill="1" applyBorder="1" applyAlignment="1" applyProtection="1">
      <alignment horizontal="center" vertical="center"/>
      <protection locked="0"/>
    </xf>
    <xf numFmtId="0" fontId="144" fillId="0" borderId="51" xfId="0" applyFont="1" applyFill="1" applyBorder="1" applyAlignment="1" applyProtection="1">
      <alignment horizontal="center" vertical="center" wrapText="1"/>
      <protection locked="0"/>
    </xf>
    <xf numFmtId="0" fontId="111" fillId="21" borderId="37" xfId="0" applyFont="1" applyFill="1" applyBorder="1" applyAlignment="1" applyProtection="1">
      <alignment horizontal="center" textRotation="90"/>
    </xf>
    <xf numFmtId="0" fontId="111" fillId="21" borderId="38" xfId="0" applyFont="1" applyFill="1" applyBorder="1" applyAlignment="1" applyProtection="1">
      <alignment horizontal="center" textRotation="90"/>
    </xf>
    <xf numFmtId="0" fontId="111" fillId="21" borderId="36" xfId="0" applyFont="1" applyFill="1" applyBorder="1" applyAlignment="1" applyProtection="1">
      <alignment horizontal="center" textRotation="90"/>
    </xf>
    <xf numFmtId="0" fontId="109" fillId="6" borderId="118" xfId="0" applyFont="1" applyFill="1" applyBorder="1" applyAlignment="1" applyProtection="1">
      <alignment horizontal="center" vertical="center"/>
    </xf>
    <xf numFmtId="0" fontId="147" fillId="39" borderId="2" xfId="0" applyFont="1" applyFill="1" applyBorder="1" applyAlignment="1" applyProtection="1">
      <alignment horizontal="right" vertical="center"/>
    </xf>
    <xf numFmtId="0" fontId="4" fillId="0" borderId="120" xfId="0" applyFont="1" applyFill="1" applyBorder="1" applyAlignment="1" applyProtection="1">
      <alignment horizontal="center" vertical="center"/>
      <protection locked="0"/>
    </xf>
    <xf numFmtId="0" fontId="6" fillId="64" borderId="443" xfId="0" applyFont="1" applyFill="1" applyBorder="1" applyAlignment="1" applyProtection="1">
      <alignment horizontal="center" vertical="center"/>
    </xf>
    <xf numFmtId="0" fontId="6" fillId="64" borderId="451" xfId="0" applyFont="1" applyFill="1" applyBorder="1" applyAlignment="1" applyProtection="1">
      <alignment horizontal="center" vertical="center"/>
    </xf>
    <xf numFmtId="0" fontId="136" fillId="70" borderId="31" xfId="0" applyFont="1" applyFill="1" applyBorder="1" applyAlignment="1" applyProtection="1">
      <alignment horizontal="right" vertical="center"/>
    </xf>
    <xf numFmtId="0" fontId="103" fillId="23" borderId="52" xfId="0" applyFont="1" applyFill="1" applyBorder="1" applyAlignment="1" applyProtection="1">
      <alignment horizontal="center" vertical="center"/>
    </xf>
    <xf numFmtId="0" fontId="103" fillId="23" borderId="54" xfId="0" applyFont="1" applyFill="1" applyBorder="1" applyAlignment="1" applyProtection="1">
      <alignment horizontal="center" vertical="center"/>
    </xf>
    <xf numFmtId="0" fontId="69" fillId="66" borderId="0" xfId="0" applyFont="1" applyFill="1" applyBorder="1" applyAlignment="1" applyProtection="1">
      <alignment horizontal="center" vertical="center"/>
    </xf>
    <xf numFmtId="0" fontId="14" fillId="66" borderId="0" xfId="0" applyFont="1" applyFill="1" applyBorder="1" applyAlignment="1" applyProtection="1">
      <alignment horizontal="center" vertical="center"/>
    </xf>
    <xf numFmtId="0" fontId="14" fillId="66" borderId="6" xfId="0" applyFont="1" applyFill="1" applyBorder="1" applyAlignment="1" applyProtection="1">
      <alignment horizontal="center" vertical="center"/>
    </xf>
    <xf numFmtId="0" fontId="14" fillId="66" borderId="22" xfId="0" applyFont="1" applyFill="1" applyBorder="1" applyAlignment="1" applyProtection="1">
      <alignment horizontal="center" vertical="center"/>
    </xf>
    <xf numFmtId="0" fontId="6" fillId="16" borderId="16" xfId="0" applyFont="1" applyFill="1" applyBorder="1" applyAlignment="1" applyProtection="1">
      <alignment horizontal="center" vertical="center" textRotation="255"/>
    </xf>
    <xf numFmtId="0" fontId="6" fillId="16" borderId="0" xfId="0" applyFont="1" applyFill="1" applyBorder="1" applyAlignment="1" applyProtection="1">
      <alignment horizontal="center" vertical="center" textRotation="255"/>
    </xf>
    <xf numFmtId="0" fontId="48" fillId="0" borderId="464" xfId="0" applyFont="1" applyFill="1" applyBorder="1" applyProtection="1">
      <alignment vertical="center"/>
    </xf>
    <xf numFmtId="0" fontId="48" fillId="71" borderId="401" xfId="0" applyFont="1" applyFill="1" applyBorder="1" applyProtection="1">
      <alignment vertical="center"/>
    </xf>
    <xf numFmtId="0" fontId="97" fillId="71" borderId="7" xfId="0" applyFont="1" applyFill="1" applyBorder="1" applyProtection="1">
      <alignment vertical="center"/>
    </xf>
    <xf numFmtId="0" fontId="127" fillId="0" borderId="117" xfId="0" applyFont="1" applyFill="1" applyBorder="1" applyAlignment="1" applyProtection="1">
      <alignment horizontal="center" vertical="center"/>
      <protection locked="0"/>
    </xf>
    <xf numFmtId="0" fontId="14" fillId="0" borderId="408" xfId="0" applyFont="1" applyFill="1" applyBorder="1" applyAlignment="1" applyProtection="1">
      <alignment horizontal="center" vertical="center"/>
    </xf>
    <xf numFmtId="0" fontId="117" fillId="66" borderId="22" xfId="0" applyFont="1" applyFill="1" applyBorder="1" applyAlignment="1" applyProtection="1">
      <alignment horizontal="center" vertical="center"/>
    </xf>
    <xf numFmtId="0" fontId="69" fillId="66" borderId="6" xfId="0" applyFont="1" applyFill="1" applyBorder="1" applyAlignment="1" applyProtection="1">
      <alignment horizontal="center" vertical="center"/>
    </xf>
    <xf numFmtId="0" fontId="103" fillId="65" borderId="2" xfId="0" applyFont="1" applyFill="1" applyBorder="1" applyAlignment="1" applyProtection="1">
      <alignment horizontal="center" vertical="center"/>
    </xf>
    <xf numFmtId="0" fontId="103" fillId="65" borderId="50" xfId="0" applyFont="1" applyFill="1" applyBorder="1" applyAlignment="1" applyProtection="1">
      <alignment horizontal="center" vertical="center"/>
    </xf>
    <xf numFmtId="0" fontId="103" fillId="2" borderId="466" xfId="0" applyFont="1" applyFill="1" applyBorder="1" applyAlignment="1" applyProtection="1">
      <alignment horizontal="center" vertical="center"/>
    </xf>
    <xf numFmtId="0" fontId="14" fillId="2" borderId="467" xfId="0" applyFont="1" applyFill="1" applyBorder="1" applyAlignment="1" applyProtection="1">
      <alignment horizontal="center" vertical="center"/>
    </xf>
    <xf numFmtId="0" fontId="14" fillId="2" borderId="465" xfId="0" applyFont="1" applyFill="1" applyBorder="1" applyAlignment="1" applyProtection="1">
      <alignment horizontal="center" vertical="center"/>
    </xf>
    <xf numFmtId="0" fontId="127" fillId="8" borderId="22" xfId="0" applyFont="1" applyFill="1" applyBorder="1" applyAlignment="1" applyProtection="1">
      <alignment horizontal="center" vertical="center" wrapText="1"/>
    </xf>
    <xf numFmtId="0" fontId="19" fillId="66" borderId="387" xfId="0" applyFont="1" applyFill="1" applyBorder="1" applyAlignment="1" applyProtection="1">
      <alignment horizontal="center" vertical="center"/>
    </xf>
    <xf numFmtId="0" fontId="19" fillId="66" borderId="2" xfId="0" applyFont="1" applyFill="1" applyBorder="1" applyAlignment="1" applyProtection="1">
      <alignment horizontal="center" vertical="center"/>
    </xf>
    <xf numFmtId="0" fontId="19" fillId="66" borderId="50" xfId="0" applyFont="1" applyFill="1" applyBorder="1" applyAlignment="1" applyProtection="1">
      <alignment horizontal="center" vertical="center"/>
    </xf>
    <xf numFmtId="0" fontId="103" fillId="0" borderId="469" xfId="0" applyFont="1" applyFill="1" applyBorder="1" applyAlignment="1" applyProtection="1">
      <alignment vertical="center"/>
    </xf>
    <xf numFmtId="0" fontId="2" fillId="0" borderId="468" xfId="0" applyFont="1" applyBorder="1" applyAlignment="1" applyProtection="1">
      <alignment horizontal="center" vertical="center"/>
    </xf>
    <xf numFmtId="0" fontId="2" fillId="0" borderId="468" xfId="0" applyFont="1" applyBorder="1" applyProtection="1">
      <alignment vertical="center"/>
    </xf>
    <xf numFmtId="0" fontId="103" fillId="0" borderId="470" xfId="0" applyFont="1" applyFill="1" applyBorder="1" applyAlignment="1" applyProtection="1">
      <alignment vertical="center"/>
    </xf>
    <xf numFmtId="0" fontId="17" fillId="0" borderId="22" xfId="0" applyFont="1" applyBorder="1" applyProtection="1">
      <alignment vertical="center"/>
    </xf>
    <xf numFmtId="0" fontId="2" fillId="0" borderId="354" xfId="0" applyFont="1" applyFill="1" applyBorder="1" applyAlignment="1" applyProtection="1">
      <alignment horizontal="center" vertical="center"/>
    </xf>
    <xf numFmtId="0" fontId="2" fillId="0" borderId="354" xfId="0" applyFont="1" applyFill="1" applyBorder="1" applyProtection="1">
      <alignment vertical="center"/>
    </xf>
    <xf numFmtId="0" fontId="97" fillId="4" borderId="39" xfId="0" applyFont="1" applyFill="1" applyBorder="1" applyAlignment="1" applyProtection="1">
      <alignment horizontal="center" vertical="center"/>
    </xf>
    <xf numFmtId="0" fontId="103" fillId="23" borderId="449" xfId="0" applyFont="1" applyFill="1" applyBorder="1" applyAlignment="1" applyProtection="1">
      <alignment horizontal="center" vertical="center"/>
    </xf>
    <xf numFmtId="0" fontId="103" fillId="23" borderId="50" xfId="0" applyFont="1" applyFill="1" applyBorder="1" applyAlignment="1" applyProtection="1">
      <alignment horizontal="center" vertical="center"/>
    </xf>
  </cellXfs>
  <cellStyles count="1">
    <cellStyle name="標準" xfId="0" builtinId="0"/>
  </cellStyles>
  <dxfs count="0"/>
  <tableStyles count="0" defaultTableStyle="TableStyleMedium9" defaultPivotStyle="PivotStyleLight16"/>
  <colors>
    <mruColors>
      <color rgb="FFE9D3BD"/>
      <color rgb="FFE2F5FE"/>
      <color rgb="FFCCFFFF"/>
      <color rgb="FFB9E1FD"/>
      <color rgb="FF66FFFF"/>
      <color rgb="FFFFFFCC"/>
      <color rgb="FF66FFCC"/>
      <color rgb="FFFFE093"/>
      <color rgb="FF0000FF"/>
      <color rgb="FFEDFF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352854</xdr:colOff>
      <xdr:row>19</xdr:row>
      <xdr:rowOff>46892</xdr:rowOff>
    </xdr:from>
    <xdr:to>
      <xdr:col>6</xdr:col>
      <xdr:colOff>400705</xdr:colOff>
      <xdr:row>21</xdr:row>
      <xdr:rowOff>2198</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398837" y="3213133"/>
          <a:ext cx="3135265" cy="296893"/>
        </a:xfrm>
        <a:prstGeom prst="rect">
          <a:avLst/>
        </a:prstGeom>
        <a:solidFill>
          <a:srgbClr val="FFFF00"/>
        </a:solidFill>
        <a:ln w="25400" cmpd="sng">
          <a:solidFill>
            <a:srgbClr val="C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BIZ UDPゴシック" panose="020B0400000000000000" pitchFamily="50" charset="-128"/>
              <a:ea typeface="BIZ UDPゴシック" panose="020B0400000000000000" pitchFamily="50" charset="-128"/>
              <a:cs typeface="Arial" panose="020B0604020202020204" pitchFamily="34" charset="0"/>
            </a:rPr>
            <a:t>「</a:t>
          </a:r>
          <a:r>
            <a:rPr kumimoji="1" lang="en-US" altLang="ja-JP" sz="1100" b="1">
              <a:solidFill>
                <a:srgbClr val="C00000"/>
              </a:solidFill>
              <a:latin typeface="BIZ UDPゴシック" panose="020B0400000000000000" pitchFamily="50" charset="-128"/>
              <a:ea typeface="BIZ UDPゴシック" panose="020B0400000000000000" pitchFamily="50" charset="-128"/>
              <a:cs typeface="Arial" panose="020B0604020202020204" pitchFamily="34" charset="0"/>
            </a:rPr>
            <a:t>1</a:t>
          </a:r>
          <a:r>
            <a:rPr kumimoji="1" lang="ja-JP" altLang="en-US" sz="1100" b="1">
              <a:latin typeface="BIZ UDPゴシック" panose="020B0400000000000000" pitchFamily="50" charset="-128"/>
              <a:ea typeface="BIZ UDPゴシック" panose="020B0400000000000000" pitchFamily="50" charset="-128"/>
              <a:cs typeface="Arial" panose="020B0604020202020204" pitchFamily="34" charset="0"/>
            </a:rPr>
            <a:t>」と「</a:t>
          </a:r>
          <a:r>
            <a:rPr kumimoji="1" lang="en-US" altLang="ja-JP" sz="1100" b="1">
              <a:solidFill>
                <a:srgbClr val="C00000"/>
              </a:solidFill>
              <a:latin typeface="BIZ UDPゴシック" panose="020B0400000000000000" pitchFamily="50" charset="-128"/>
              <a:ea typeface="BIZ UDPゴシック" panose="020B0400000000000000" pitchFamily="50" charset="-128"/>
              <a:cs typeface="Arial" panose="020B0604020202020204" pitchFamily="34" charset="0"/>
            </a:rPr>
            <a:t>@</a:t>
          </a:r>
          <a:r>
            <a:rPr kumimoji="1" lang="ja-JP" altLang="en-US" sz="1100" b="1">
              <a:latin typeface="BIZ UDPゴシック" panose="020B0400000000000000" pitchFamily="50" charset="-128"/>
              <a:ea typeface="BIZ UDPゴシック" panose="020B0400000000000000" pitchFamily="50" charset="-128"/>
              <a:cs typeface="Arial" panose="020B0604020202020204" pitchFamily="34" charset="0"/>
            </a:rPr>
            <a:t>」</a:t>
          </a:r>
          <a:r>
            <a:rPr kumimoji="1" lang="ja-JP" altLang="en-US" sz="1100" b="1">
              <a:latin typeface="BIZ UDPゴシック" panose="020B0400000000000000" pitchFamily="50" charset="-128"/>
              <a:ea typeface="BIZ UDPゴシック" panose="020B0400000000000000" pitchFamily="50" charset="-128"/>
            </a:rPr>
            <a:t>は</a:t>
          </a:r>
          <a:r>
            <a:rPr kumimoji="1" lang="ja-JP" altLang="en-US" sz="1100" b="1">
              <a:solidFill>
                <a:srgbClr val="C00000"/>
              </a:solidFill>
              <a:latin typeface="BIZ UDPゴシック" panose="020B0400000000000000" pitchFamily="50" charset="-128"/>
              <a:ea typeface="BIZ UDPゴシック" panose="020B0400000000000000" pitchFamily="50" charset="-128"/>
            </a:rPr>
            <a:t>半角フォント</a:t>
          </a:r>
          <a:r>
            <a:rPr kumimoji="1" lang="ja-JP" altLang="en-US" sz="1100" b="1">
              <a:latin typeface="BIZ UDPゴシック" panose="020B0400000000000000" pitchFamily="50" charset="-128"/>
              <a:ea typeface="BIZ UDPゴシック" panose="020B0400000000000000" pitchFamily="50" charset="-128"/>
            </a:rPr>
            <a:t>を使用して下さい。</a:t>
          </a:r>
        </a:p>
      </xdr:txBody>
    </xdr:sp>
    <xdr:clientData/>
  </xdr:twoCellAnchor>
  <xdr:twoCellAnchor>
    <xdr:from>
      <xdr:col>1</xdr:col>
      <xdr:colOff>251376</xdr:colOff>
      <xdr:row>2</xdr:row>
      <xdr:rowOff>57563</xdr:rowOff>
    </xdr:from>
    <xdr:to>
      <xdr:col>12</xdr:col>
      <xdr:colOff>276225</xdr:colOff>
      <xdr:row>6</xdr:row>
      <xdr:rowOff>142875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299001" y="438563"/>
          <a:ext cx="7235274" cy="771112"/>
        </a:xfrm>
        <a:prstGeom prst="rect">
          <a:avLst/>
        </a:prstGeom>
        <a:solidFill>
          <a:srgbClr val="FFCCFF"/>
        </a:solidFill>
        <a:ln w="25400" cmpd="sng">
          <a:solidFill>
            <a:srgbClr val="C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学生便覧の補助として用いること。このシートを利用して生じたいかなる不利益に対しても、</a:t>
          </a:r>
          <a:endParaRPr kumimoji="1" lang="en-US" altLang="ja-JP" sz="1400" b="1">
            <a:latin typeface="BIZ UDPゴシック" panose="020B0400000000000000" pitchFamily="50" charset="-128"/>
            <a:ea typeface="BIZ UDPゴシック" panose="020B0400000000000000" pitchFamily="50" charset="-128"/>
          </a:endParaRPr>
        </a:p>
        <a:p>
          <a:pPr algn="ctr"/>
          <a:r>
            <a:rPr kumimoji="1" lang="ja-JP" altLang="en-US" sz="1800" b="1">
              <a:solidFill>
                <a:srgbClr val="FF0000"/>
              </a:solidFill>
              <a:latin typeface="BIZ UDPゴシック" panose="020B0400000000000000" pitchFamily="50" charset="-128"/>
              <a:ea typeface="BIZ UDPゴシック" panose="020B0400000000000000" pitchFamily="50" charset="-128"/>
            </a:rPr>
            <a:t>本人以外の誰も責任は問われないし、負わないものとする。</a:t>
          </a:r>
        </a:p>
      </xdr:txBody>
    </xdr:sp>
    <xdr:clientData/>
  </xdr:twoCellAnchor>
  <xdr:twoCellAnchor>
    <xdr:from>
      <xdr:col>12</xdr:col>
      <xdr:colOff>390525</xdr:colOff>
      <xdr:row>2</xdr:row>
      <xdr:rowOff>57149</xdr:rowOff>
    </xdr:from>
    <xdr:to>
      <xdr:col>19</xdr:col>
      <xdr:colOff>652298</xdr:colOff>
      <xdr:row>22</xdr:row>
      <xdr:rowOff>73572</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48575" y="438149"/>
          <a:ext cx="5062373" cy="3502573"/>
        </a:xfrm>
        <a:prstGeom prst="rect">
          <a:avLst/>
        </a:prstGeom>
        <a:gradFill>
          <a:gsLst>
            <a:gs pos="51000">
              <a:schemeClr val="accent1">
                <a:lumMod val="5000"/>
                <a:lumOff val="95000"/>
              </a:schemeClr>
            </a:gs>
            <a:gs pos="0">
              <a:schemeClr val="accent1">
                <a:lumMod val="20000"/>
                <a:lumOff val="80000"/>
              </a:schemeClr>
            </a:gs>
            <a:gs pos="100000">
              <a:schemeClr val="accent1">
                <a:lumMod val="20000"/>
                <a:lumOff val="80000"/>
              </a:schemeClr>
            </a:gs>
          </a:gsLst>
          <a:lin ang="5400000" scaled="1"/>
        </a:gradFill>
        <a:ln w="57150" cmpd="dbl">
          <a:solidFill>
            <a:srgbClr val="00B0F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7030A0"/>
              </a:solidFill>
              <a:latin typeface="BIZ UDPゴシック" panose="020B0400000000000000" pitchFamily="50" charset="-128"/>
              <a:ea typeface="BIZ UDPゴシック" panose="020B0400000000000000" pitchFamily="50" charset="-128"/>
              <a:cs typeface="Arial" panose="020B0604020202020204" pitchFamily="34" charset="0"/>
            </a:rPr>
            <a:t>用途　（例）</a:t>
          </a:r>
          <a:endParaRPr kumimoji="1" lang="en-US" altLang="ja-JP" sz="1400" b="1">
            <a:solidFill>
              <a:srgbClr val="7030A0"/>
            </a:solidFill>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rPr>
            <a:t>[1]</a:t>
          </a:r>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a:t>
          </a:r>
          <a:r>
            <a:rPr kumimoji="1" lang="ja-JP" altLang="en-US" sz="1100" b="1" u="sng">
              <a:latin typeface="BIZ UDPゴシック" panose="020B0400000000000000" pitchFamily="50" charset="-128"/>
              <a:ea typeface="BIZ UDPゴシック" panose="020B0400000000000000" pitchFamily="50" charset="-128"/>
              <a:cs typeface="Arial" panose="020B0604020202020204" pitchFamily="34" charset="0"/>
            </a:rPr>
            <a:t>履修計画に使う</a:t>
          </a:r>
          <a:endParaRPr kumimoji="1" lang="en-US" altLang="ja-JP" sz="1100" b="1" u="sng">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年度を追った履修計画を検討できる。</a:t>
          </a:r>
          <a:br>
            <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rPr>
          </a:br>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自身の入学年度のシートを複製して、</a:t>
          </a:r>
          <a:endPar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・状況記録用</a:t>
          </a:r>
          <a:endPar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・シミュレーション用</a:t>
          </a:r>
          <a:endPar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でシート２枚を使い分けるとよい。</a:t>
          </a:r>
          <a:endPar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シミュレーションでは</a:t>
          </a:r>
          <a:r>
            <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rPr>
            <a:t>CAP</a:t>
          </a:r>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制充足確認欄をチェックする。</a:t>
          </a:r>
          <a:endPar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rPr>
            <a:t>[2]</a:t>
          </a:r>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a:t>
          </a:r>
          <a:r>
            <a:rPr kumimoji="1" lang="ja-JP" altLang="en-US" sz="1100" b="1" u="sng">
              <a:latin typeface="BIZ UDPゴシック" panose="020B0400000000000000" pitchFamily="50" charset="-128"/>
              <a:ea typeface="BIZ UDPゴシック" panose="020B0400000000000000" pitchFamily="50" charset="-128"/>
              <a:cs typeface="Arial" panose="020B0604020202020204" pitchFamily="34" charset="0"/>
            </a:rPr>
            <a:t>チューター面談に持参する</a:t>
          </a:r>
          <a:endParaRPr kumimoji="1" lang="en-US" altLang="ja-JP" sz="1100" b="1" u="sng">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予めシートへ単位取得状況を入力したファイルを</a:t>
          </a:r>
          <a:br>
            <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rPr>
          </a:br>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a:t>
          </a:r>
          <a:r>
            <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rPr>
            <a:t>USB</a:t>
          </a:r>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メモリへ保存し、ファイルと印刷物を面談時に持参する。</a:t>
          </a:r>
          <a:endPar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その他</a:t>
          </a:r>
          <a:endPar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rPr>
            <a:t>[3]</a:t>
          </a:r>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a:t>
          </a:r>
          <a:r>
            <a:rPr kumimoji="1" lang="ja-JP" altLang="en-US" sz="1100" u="sng">
              <a:latin typeface="BIZ UDPゴシック" panose="020B0400000000000000" pitchFamily="50" charset="-128"/>
              <a:ea typeface="BIZ UDPゴシック" panose="020B0400000000000000" pitchFamily="50" charset="-128"/>
              <a:cs typeface="Arial" panose="020B0604020202020204" pitchFamily="34" charset="0"/>
            </a:rPr>
            <a:t>休学や留年で在学年数が増える場合</a:t>
          </a:r>
          <a:endParaRPr kumimoji="1" lang="en-US" altLang="ja-JP" sz="1100" u="sng">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作成者へ連絡して下さい。対応年数を増やしたシートを作ります。</a:t>
          </a:r>
          <a:endPar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rPr>
            <a:t>[4]</a:t>
          </a:r>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a:t>
          </a:r>
          <a:r>
            <a:rPr kumimoji="1" lang="en-US" altLang="ja-JP" sz="1100" u="sng">
              <a:latin typeface="BIZ UDPゴシック" panose="020B0400000000000000" pitchFamily="50" charset="-128"/>
              <a:ea typeface="BIZ UDPゴシック" panose="020B0400000000000000" pitchFamily="50" charset="-128"/>
              <a:cs typeface="Arial" panose="020B0604020202020204" pitchFamily="34" charset="0"/>
            </a:rPr>
            <a:t>sample </a:t>
          </a:r>
          <a:r>
            <a:rPr kumimoji="1" lang="ja-JP" altLang="en-US" sz="1100" u="sng">
              <a:latin typeface="BIZ UDPゴシック" panose="020B0400000000000000" pitchFamily="50" charset="-128"/>
              <a:ea typeface="BIZ UDPゴシック" panose="020B0400000000000000" pitchFamily="50" charset="-128"/>
              <a:cs typeface="Arial" panose="020B0604020202020204" pitchFamily="34" charset="0"/>
            </a:rPr>
            <a:t>シート</a:t>
          </a:r>
          <a:endParaRPr kumimoji="1" lang="en-US" altLang="ja-JP" sz="1100" u="sng">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　　　</a:t>
          </a:r>
          <a:r>
            <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rPr>
            <a:t>Excel</a:t>
          </a:r>
          <a:r>
            <a:rPr kumimoji="1" lang="ja-JP" altLang="en-US" sz="1100">
              <a:latin typeface="BIZ UDPゴシック" panose="020B0400000000000000" pitchFamily="50" charset="-128"/>
              <a:ea typeface="BIZ UDPゴシック" panose="020B0400000000000000" pitchFamily="50" charset="-128"/>
              <a:cs typeface="Arial" panose="020B0604020202020204" pitchFamily="34" charset="0"/>
            </a:rPr>
            <a:t>の計算式を確認できます。不具合を見つけたら作成者へ通知！</a:t>
          </a:r>
          <a:endParaRPr kumimoji="1" lang="en-US" altLang="ja-JP" sz="110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1</xdr:col>
      <xdr:colOff>57150</xdr:colOff>
      <xdr:row>21</xdr:row>
      <xdr:rowOff>152400</xdr:rowOff>
    </xdr:from>
    <xdr:to>
      <xdr:col>11</xdr:col>
      <xdr:colOff>237287</xdr:colOff>
      <xdr:row>77</xdr:row>
      <xdr:rowOff>65486</xdr:rowOff>
    </xdr:to>
    <xdr:pic>
      <xdr:nvPicPr>
        <xdr:cNvPr id="7" name="図 6">
          <a:extLst>
            <a:ext uri="{FF2B5EF4-FFF2-40B4-BE49-F238E27FC236}">
              <a16:creationId xmlns:a16="http://schemas.microsoft.com/office/drawing/2014/main" id="{52BCC694-4805-479A-B81C-3E4D1F96A509}"/>
            </a:ext>
          </a:extLst>
        </xdr:cNvPr>
        <xdr:cNvPicPr>
          <a:picLocks noChangeAspect="1"/>
        </xdr:cNvPicPr>
      </xdr:nvPicPr>
      <xdr:blipFill>
        <a:blip xmlns:r="http://schemas.openxmlformats.org/officeDocument/2006/relationships" r:embed="rId1"/>
        <a:stretch>
          <a:fillRect/>
        </a:stretch>
      </xdr:blipFill>
      <xdr:spPr>
        <a:xfrm>
          <a:off x="104775" y="3848100"/>
          <a:ext cx="6704762" cy="9514286"/>
        </a:xfrm>
        <a:prstGeom prst="rect">
          <a:avLst/>
        </a:prstGeom>
      </xdr:spPr>
    </xdr:pic>
    <xdr:clientData/>
  </xdr:twoCellAnchor>
  <xdr:twoCellAnchor editAs="oneCell">
    <xdr:from>
      <xdr:col>11</xdr:col>
      <xdr:colOff>447675</xdr:colOff>
      <xdr:row>25</xdr:row>
      <xdr:rowOff>95250</xdr:rowOff>
    </xdr:from>
    <xdr:to>
      <xdr:col>20</xdr:col>
      <xdr:colOff>437380</xdr:colOff>
      <xdr:row>74</xdr:row>
      <xdr:rowOff>122771</xdr:rowOff>
    </xdr:to>
    <xdr:pic>
      <xdr:nvPicPr>
        <xdr:cNvPr id="8" name="図 7">
          <a:extLst>
            <a:ext uri="{FF2B5EF4-FFF2-40B4-BE49-F238E27FC236}">
              <a16:creationId xmlns:a16="http://schemas.microsoft.com/office/drawing/2014/main" id="{DC1D22A9-C996-4DEB-85CF-25B939E16DBB}"/>
            </a:ext>
          </a:extLst>
        </xdr:cNvPr>
        <xdr:cNvPicPr>
          <a:picLocks noChangeAspect="1"/>
        </xdr:cNvPicPr>
      </xdr:nvPicPr>
      <xdr:blipFill>
        <a:blip xmlns:r="http://schemas.openxmlformats.org/officeDocument/2006/relationships" r:embed="rId2"/>
        <a:stretch>
          <a:fillRect/>
        </a:stretch>
      </xdr:blipFill>
      <xdr:spPr>
        <a:xfrm>
          <a:off x="7019925" y="4476750"/>
          <a:ext cx="6161905" cy="8428571"/>
        </a:xfrm>
        <a:prstGeom prst="rect">
          <a:avLst/>
        </a:prstGeom>
      </xdr:spPr>
    </xdr:pic>
    <xdr:clientData/>
  </xdr:twoCellAnchor>
  <xdr:twoCellAnchor editAs="oneCell">
    <xdr:from>
      <xdr:col>1</xdr:col>
      <xdr:colOff>95249</xdr:colOff>
      <xdr:row>77</xdr:row>
      <xdr:rowOff>133350</xdr:rowOff>
    </xdr:from>
    <xdr:to>
      <xdr:col>12</xdr:col>
      <xdr:colOff>332687</xdr:colOff>
      <xdr:row>144</xdr:row>
      <xdr:rowOff>161925</xdr:rowOff>
    </xdr:to>
    <xdr:pic>
      <xdr:nvPicPr>
        <xdr:cNvPr id="9" name="図 8">
          <a:extLst>
            <a:ext uri="{FF2B5EF4-FFF2-40B4-BE49-F238E27FC236}">
              <a16:creationId xmlns:a16="http://schemas.microsoft.com/office/drawing/2014/main" id="{A0288BA8-9076-4FAF-9E58-B2DF1A309B25}"/>
            </a:ext>
          </a:extLst>
        </xdr:cNvPr>
        <xdr:cNvPicPr>
          <a:picLocks noChangeAspect="1"/>
        </xdr:cNvPicPr>
      </xdr:nvPicPr>
      <xdr:blipFill>
        <a:blip xmlns:r="http://schemas.openxmlformats.org/officeDocument/2006/relationships" r:embed="rId3"/>
        <a:stretch>
          <a:fillRect/>
        </a:stretch>
      </xdr:blipFill>
      <xdr:spPr>
        <a:xfrm>
          <a:off x="142874" y="13430250"/>
          <a:ext cx="7447863" cy="11515725"/>
        </a:xfrm>
        <a:prstGeom prst="rect">
          <a:avLst/>
        </a:prstGeom>
      </xdr:spPr>
    </xdr:pic>
    <xdr:clientData/>
  </xdr:twoCellAnchor>
  <xdr:twoCellAnchor editAs="oneCell">
    <xdr:from>
      <xdr:col>12</xdr:col>
      <xdr:colOff>352425</xdr:colOff>
      <xdr:row>77</xdr:row>
      <xdr:rowOff>104775</xdr:rowOff>
    </xdr:from>
    <xdr:to>
      <xdr:col>22</xdr:col>
      <xdr:colOff>75377</xdr:colOff>
      <xdr:row>131</xdr:row>
      <xdr:rowOff>103618</xdr:rowOff>
    </xdr:to>
    <xdr:pic>
      <xdr:nvPicPr>
        <xdr:cNvPr id="11" name="図 10">
          <a:extLst>
            <a:ext uri="{FF2B5EF4-FFF2-40B4-BE49-F238E27FC236}">
              <a16:creationId xmlns:a16="http://schemas.microsoft.com/office/drawing/2014/main" id="{339A0CE5-6C15-4209-A89F-049F5B6F8967}"/>
            </a:ext>
          </a:extLst>
        </xdr:cNvPr>
        <xdr:cNvPicPr>
          <a:picLocks noChangeAspect="1"/>
        </xdr:cNvPicPr>
      </xdr:nvPicPr>
      <xdr:blipFill>
        <a:blip xmlns:r="http://schemas.openxmlformats.org/officeDocument/2006/relationships" r:embed="rId4"/>
        <a:stretch>
          <a:fillRect/>
        </a:stretch>
      </xdr:blipFill>
      <xdr:spPr>
        <a:xfrm>
          <a:off x="7610475" y="13401675"/>
          <a:ext cx="6580952" cy="9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5153025</xdr:colOff>
      <xdr:row>31</xdr:row>
      <xdr:rowOff>76200</xdr:rowOff>
    </xdr:from>
    <xdr:to>
      <xdr:col>11</xdr:col>
      <xdr:colOff>180975</xdr:colOff>
      <xdr:row>52</xdr:row>
      <xdr:rowOff>85725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6467475" y="6267450"/>
          <a:ext cx="5972175" cy="3609975"/>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00" b="0" i="0" u="sng">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1000" b="0" i="0" u="sng">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1000" b="0" i="0" u="sng">
              <a:solidFill>
                <a:schemeClr val="dk1"/>
              </a:solidFill>
              <a:effectLst/>
              <a:latin typeface="BIZ UDPゴシック" panose="020B0400000000000000" pitchFamily="50" charset="-128"/>
              <a:ea typeface="BIZ UDPゴシック" panose="020B0400000000000000" pitchFamily="50" charset="-128"/>
              <a:cs typeface="+mn-cs"/>
            </a:rPr>
            <a:t>TOEIC</a:t>
          </a:r>
          <a:r>
            <a:rPr lang="ja-JP" altLang="en-US" sz="1000" b="0" i="0" u="sng">
              <a:solidFill>
                <a:schemeClr val="dk1"/>
              </a:solidFill>
              <a:effectLst/>
              <a:latin typeface="BIZ UDPゴシック" panose="020B0400000000000000" pitchFamily="50" charset="-128"/>
              <a:ea typeface="BIZ UDPゴシック" panose="020B0400000000000000" pitchFamily="50" charset="-128"/>
              <a:cs typeface="+mn-cs"/>
            </a:rPr>
            <a:t>英語演習</a:t>
          </a:r>
          <a:r>
            <a:rPr lang="en-US" altLang="ja-JP" sz="1000" b="0" i="0" u="sng">
              <a:solidFill>
                <a:schemeClr val="dk1"/>
              </a:solidFill>
              <a:effectLst/>
              <a:latin typeface="BIZ UDPゴシック" panose="020B0400000000000000" pitchFamily="50" charset="-128"/>
              <a:ea typeface="BIZ UDPゴシック" panose="020B0400000000000000" pitchFamily="50" charset="-128"/>
              <a:cs typeface="+mn-cs"/>
            </a:rPr>
            <a:t>Ⅱ</a:t>
          </a:r>
          <a:r>
            <a:rPr lang="ja-JP" altLang="en-US" sz="1000" b="0" i="0" u="sng">
              <a:solidFill>
                <a:schemeClr val="dk1"/>
              </a:solidFill>
              <a:effectLst/>
              <a:latin typeface="BIZ UDPゴシック" panose="020B0400000000000000" pitchFamily="50" charset="-128"/>
              <a:ea typeface="BIZ UDPゴシック" panose="020B0400000000000000" pitchFamily="50" charset="-128"/>
              <a:cs typeface="+mn-cs"/>
            </a:rPr>
            <a:t>に関して</a:t>
          </a:r>
          <a:endParaRPr lang="en-US" altLang="ja-JP" sz="1000" b="0" i="0" u="sng">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2019</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年度入学者から、卒業までに</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TOEIC450</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点達成を目指し、</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それに伴い、卒業までに最低でも</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TOEIC300</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点を最低基準として課す（昼間コースのみ）ことが、</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大学全体の方針として決定されている。</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この基準を保証するために、</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3</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年次前期の英語必修科目である</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TOEIC</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英語演習</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II</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では、前期期末試験期間中に実施される</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TOEIC(IP)</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試験で</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300</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点以上とることを単位認定の条件としている。</a:t>
          </a:r>
          <a:br>
            <a:rPr lang="ja-JP" altLang="en-US" sz="1000">
              <a:latin typeface="BIZ UDPゴシック" panose="020B0400000000000000" pitchFamily="50" charset="-128"/>
              <a:ea typeface="BIZ UDPゴシック" panose="020B0400000000000000" pitchFamily="50" charset="-128"/>
            </a:rPr>
          </a:br>
          <a:br>
            <a:rPr lang="ja-JP" altLang="en-US" sz="1000">
              <a:latin typeface="BIZ UDPゴシック" panose="020B0400000000000000" pitchFamily="50" charset="-128"/>
              <a:ea typeface="BIZ UDPゴシック" panose="020B0400000000000000" pitchFamily="50" charset="-128"/>
            </a:rPr>
          </a:br>
          <a:r>
            <a:rPr lang="ja-JP" altLang="en-US" sz="1000">
              <a:latin typeface="BIZ UDPゴシック" panose="020B0400000000000000" pitchFamily="50" charset="-128"/>
              <a:ea typeface="BIZ UDPゴシック" panose="020B0400000000000000" pitchFamily="50" charset="-128"/>
            </a:rPr>
            <a:t>上記試験で</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300</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点に達しない場合は英語の必修単位が揃わない。</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この場合、</a:t>
          </a:r>
          <a:r>
            <a:rPr lang="en-US" altLang="ja-JP" sz="1000" b="0" i="0">
              <a:solidFill>
                <a:srgbClr val="FF0000"/>
              </a:solidFill>
              <a:effectLst/>
              <a:latin typeface="BIZ UDPゴシック" panose="020B0400000000000000" pitchFamily="50" charset="-128"/>
              <a:ea typeface="BIZ UDPゴシック" panose="020B0400000000000000" pitchFamily="50" charset="-128"/>
              <a:cs typeface="+mn-cs"/>
            </a:rPr>
            <a:t>4</a:t>
          </a:r>
          <a:r>
            <a:rPr lang="ja-JP" altLang="en-US" sz="1000" b="0" i="0">
              <a:solidFill>
                <a:srgbClr val="FF0000"/>
              </a:solidFill>
              <a:effectLst/>
              <a:latin typeface="BIZ UDPゴシック" panose="020B0400000000000000" pitchFamily="50" charset="-128"/>
              <a:ea typeface="BIZ UDPゴシック" panose="020B0400000000000000" pitchFamily="50" charset="-128"/>
              <a:cs typeface="+mn-cs"/>
            </a:rPr>
            <a:t>年生の後期までに</a:t>
          </a:r>
          <a:r>
            <a:rPr lang="en-US" altLang="ja-JP" sz="1000" b="0" i="0">
              <a:solidFill>
                <a:srgbClr val="FF0000"/>
              </a:solidFill>
              <a:effectLst/>
              <a:latin typeface="BIZ UDPゴシック" panose="020B0400000000000000" pitchFamily="50" charset="-128"/>
              <a:ea typeface="BIZ UDPゴシック" panose="020B0400000000000000" pitchFamily="50" charset="-128"/>
              <a:cs typeface="+mn-cs"/>
            </a:rPr>
            <a:t>TOEIC</a:t>
          </a:r>
          <a:r>
            <a:rPr lang="ja-JP" altLang="en-US" sz="1000" b="0" i="0">
              <a:solidFill>
                <a:srgbClr val="FF0000"/>
              </a:solidFill>
              <a:effectLst/>
              <a:latin typeface="BIZ UDPゴシック" panose="020B0400000000000000" pitchFamily="50" charset="-128"/>
              <a:ea typeface="BIZ UDPゴシック" panose="020B0400000000000000" pitchFamily="50" charset="-128"/>
              <a:cs typeface="+mn-cs"/>
            </a:rPr>
            <a:t>を自腹で</a:t>
          </a:r>
          <a:r>
            <a:rPr lang="en-US" altLang="ja-JP" sz="1000" b="0" i="0">
              <a:solidFill>
                <a:srgbClr val="FF0000"/>
              </a:solidFill>
              <a:effectLst/>
              <a:latin typeface="BIZ UDPゴシック" panose="020B0400000000000000" pitchFamily="50" charset="-128"/>
              <a:ea typeface="BIZ UDPゴシック" panose="020B0400000000000000" pitchFamily="50" charset="-128"/>
              <a:cs typeface="+mn-cs"/>
            </a:rPr>
            <a:t>(</a:t>
          </a:r>
          <a:r>
            <a:rPr lang="ja-JP" altLang="en-US" sz="1000" b="0" i="0">
              <a:solidFill>
                <a:srgbClr val="FF0000"/>
              </a:solidFill>
              <a:effectLst/>
              <a:latin typeface="BIZ UDPゴシック" panose="020B0400000000000000" pitchFamily="50" charset="-128"/>
              <a:ea typeface="BIZ UDPゴシック" panose="020B0400000000000000" pitchFamily="50" charset="-128"/>
              <a:cs typeface="+mn-cs"/>
            </a:rPr>
            <a:t>場合によっては何度でも</a:t>
          </a:r>
          <a:r>
            <a:rPr lang="en-US" altLang="ja-JP" sz="1000" b="0" i="0">
              <a:solidFill>
                <a:srgbClr val="FF0000"/>
              </a:solidFill>
              <a:effectLst/>
              <a:latin typeface="BIZ UDPゴシック" panose="020B0400000000000000" pitchFamily="50" charset="-128"/>
              <a:ea typeface="BIZ UDPゴシック" panose="020B0400000000000000" pitchFamily="50" charset="-128"/>
              <a:cs typeface="+mn-cs"/>
            </a:rPr>
            <a:t>)</a:t>
          </a:r>
          <a:r>
            <a:rPr lang="ja-JP" altLang="en-US" sz="1000" b="0" i="0">
              <a:solidFill>
                <a:srgbClr val="FF0000"/>
              </a:solidFill>
              <a:effectLst/>
              <a:latin typeface="BIZ UDPゴシック" panose="020B0400000000000000" pitchFamily="50" charset="-128"/>
              <a:ea typeface="BIZ UDPゴシック" panose="020B0400000000000000" pitchFamily="50" charset="-128"/>
              <a:cs typeface="+mn-cs"/>
            </a:rPr>
            <a:t>受験して</a:t>
          </a:r>
          <a:endParaRPr lang="en-US" altLang="ja-JP" sz="1000" b="0" i="0">
            <a:solidFill>
              <a:srgbClr val="FF0000"/>
            </a:solidFill>
            <a:effectLst/>
            <a:latin typeface="BIZ UDPゴシック" panose="020B0400000000000000" pitchFamily="50" charset="-128"/>
            <a:ea typeface="BIZ UDPゴシック" panose="020B0400000000000000" pitchFamily="50" charset="-128"/>
            <a:cs typeface="+mn-cs"/>
          </a:endParaRPr>
        </a:p>
        <a:p>
          <a:r>
            <a:rPr lang="en-US" altLang="ja-JP" sz="1000" b="0" i="0">
              <a:solidFill>
                <a:srgbClr val="FF0000"/>
              </a:solidFill>
              <a:effectLst/>
              <a:latin typeface="BIZ UDPゴシック" panose="020B0400000000000000" pitchFamily="50" charset="-128"/>
              <a:ea typeface="BIZ UDPゴシック" panose="020B0400000000000000" pitchFamily="50" charset="-128"/>
              <a:cs typeface="+mn-cs"/>
            </a:rPr>
            <a:t>300</a:t>
          </a:r>
          <a:r>
            <a:rPr lang="ja-JP" altLang="en-US" sz="1000" b="0" i="0">
              <a:solidFill>
                <a:srgbClr val="FF0000"/>
              </a:solidFill>
              <a:effectLst/>
              <a:latin typeface="BIZ UDPゴシック" panose="020B0400000000000000" pitchFamily="50" charset="-128"/>
              <a:ea typeface="BIZ UDPゴシック" panose="020B0400000000000000" pitchFamily="50" charset="-128"/>
              <a:cs typeface="+mn-cs"/>
            </a:rPr>
            <a:t>点を超えなければ、卒業が不可能な事態になる。</a:t>
          </a:r>
          <a:endParaRPr lang="en-US" altLang="ja-JP" sz="1000" b="0" i="0">
            <a:solidFill>
              <a:srgbClr val="FF0000"/>
            </a:solidFill>
            <a:effectLst/>
            <a:latin typeface="BIZ UDPゴシック" panose="020B0400000000000000" pitchFamily="50" charset="-128"/>
            <a:ea typeface="BIZ UDPゴシック" panose="020B0400000000000000" pitchFamily="50" charset="-128"/>
            <a:cs typeface="+mn-cs"/>
          </a:endParaRPr>
        </a:p>
        <a:p>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（英語担当教員から折々に警告を発しているとおり）</a:t>
          </a:r>
          <a:br>
            <a:rPr lang="ja-JP" altLang="en-US" sz="1000">
              <a:latin typeface="BIZ UDPゴシック" panose="020B0400000000000000" pitchFamily="50" charset="-128"/>
              <a:ea typeface="BIZ UDPゴシック" panose="020B0400000000000000" pitchFamily="50" charset="-128"/>
            </a:rPr>
          </a:br>
          <a:br>
            <a:rPr lang="ja-JP" altLang="en-US" sz="1000">
              <a:latin typeface="BIZ UDPゴシック" panose="020B0400000000000000" pitchFamily="50" charset="-128"/>
              <a:ea typeface="BIZ UDPゴシック" panose="020B0400000000000000" pitchFamily="50" charset="-128"/>
            </a:rPr>
          </a:br>
          <a:r>
            <a:rPr lang="ja-JP" altLang="en-US" sz="1000">
              <a:latin typeface="BIZ UDPゴシック" panose="020B0400000000000000" pitchFamily="50" charset="-128"/>
              <a:ea typeface="BIZ UDPゴシック" panose="020B0400000000000000" pitchFamily="50" charset="-128"/>
            </a:rPr>
            <a:t>本学では</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TOEIC</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対策のために　オンライン教材（「ぎゅっと</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e</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」リスニング及びリーディング）を</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1</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年次及び</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2</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年次学生向けに導入しているので活用すること。</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3</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年次</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8</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月の試験に向けてしっかり準備をするように。</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　自主的に</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TOEIC</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公開テスト又は</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TOEIC(IP)</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試験を受験し、</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650</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点以上のスコアに達した場合、</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所定の手続きをすれば、</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TOEIC</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英語演習</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II</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の授業出席を免除したうえで成績を秀で認定する</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制度がある。</a:t>
          </a:r>
          <a:endParaRPr kumimoji="1" lang="ja-JP" altLang="en-US" sz="1000">
            <a:latin typeface="BIZ UDPゴシック" panose="020B0400000000000000" pitchFamily="50" charset="-128"/>
            <a:ea typeface="BIZ UDPゴシック" panose="020B0400000000000000" pitchFamily="50" charset="-128"/>
          </a:endParaRPr>
        </a:p>
      </xdr:txBody>
    </xdr:sp>
    <xdr:clientData/>
  </xdr:twoCellAnchor>
  <xdr:twoCellAnchor>
    <xdr:from>
      <xdr:col>1</xdr:col>
      <xdr:colOff>123825</xdr:colOff>
      <xdr:row>31</xdr:row>
      <xdr:rowOff>9526</xdr:rowOff>
    </xdr:from>
    <xdr:to>
      <xdr:col>3</xdr:col>
      <xdr:colOff>4867275</xdr:colOff>
      <xdr:row>52</xdr:row>
      <xdr:rowOff>57150</xdr:rowOff>
    </xdr:to>
    <xdr:sp macro="" textlink="">
      <xdr:nvSpPr>
        <xdr:cNvPr id="3" name="テキスト ボックス 2">
          <a:extLst>
            <a:ext uri="{FF2B5EF4-FFF2-40B4-BE49-F238E27FC236}">
              <a16:creationId xmlns:a16="http://schemas.microsoft.com/office/drawing/2014/main" id="{273326B0-735D-4C21-9DBB-2998B40ABB59}"/>
            </a:ext>
          </a:extLst>
        </xdr:cNvPr>
        <xdr:cNvSpPr txBox="1"/>
      </xdr:nvSpPr>
      <xdr:spPr>
        <a:xfrm>
          <a:off x="209550" y="5572126"/>
          <a:ext cx="5972175" cy="3648074"/>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00" b="0" i="0" u="sng">
              <a:solidFill>
                <a:schemeClr val="dk1"/>
              </a:solidFill>
              <a:effectLst/>
              <a:latin typeface="BIZ UDPゴシック" panose="020B0400000000000000" pitchFamily="50" charset="-128"/>
              <a:ea typeface="BIZ UDPゴシック" panose="020B0400000000000000" pitchFamily="50" charset="-128"/>
              <a:cs typeface="+mn-cs"/>
            </a:rPr>
            <a:t>2025</a:t>
          </a:r>
          <a:r>
            <a:rPr lang="ja-JP" altLang="en-US" sz="1000" b="0" i="0" u="sng">
              <a:solidFill>
                <a:schemeClr val="dk1"/>
              </a:solidFill>
              <a:effectLst/>
              <a:latin typeface="BIZ UDPゴシック" panose="020B0400000000000000" pitchFamily="50" charset="-128"/>
              <a:ea typeface="BIZ UDPゴシック" panose="020B0400000000000000" pitchFamily="50" charset="-128"/>
              <a:cs typeface="+mn-cs"/>
            </a:rPr>
            <a:t>年度からの変更　（</a:t>
          </a:r>
          <a:r>
            <a:rPr lang="en-US" altLang="ja-JP" sz="1000" b="0" i="0" u="sng">
              <a:solidFill>
                <a:schemeClr val="dk1"/>
              </a:solidFill>
              <a:effectLst/>
              <a:latin typeface="BIZ UDPゴシック" panose="020B0400000000000000" pitchFamily="50" charset="-128"/>
              <a:ea typeface="BIZ UDPゴシック" panose="020B0400000000000000" pitchFamily="50" charset="-128"/>
              <a:cs typeface="+mn-cs"/>
            </a:rPr>
            <a:t>2024</a:t>
          </a:r>
          <a:r>
            <a:rPr lang="ja-JP" altLang="en-US" sz="1000" b="0" i="0" u="sng">
              <a:solidFill>
                <a:schemeClr val="dk1"/>
              </a:solidFill>
              <a:effectLst/>
              <a:latin typeface="BIZ UDPゴシック" panose="020B0400000000000000" pitchFamily="50" charset="-128"/>
              <a:ea typeface="BIZ UDPゴシック" panose="020B0400000000000000" pitchFamily="50" charset="-128"/>
              <a:cs typeface="+mn-cs"/>
            </a:rPr>
            <a:t>年度以前の入学者で再履修が必要な場合は注意！）</a:t>
          </a:r>
          <a:endParaRPr lang="en-US" altLang="ja-JP" sz="1000" b="0" i="0" u="sng">
            <a:solidFill>
              <a:schemeClr val="dk1"/>
            </a:solidFill>
            <a:effectLst/>
            <a:latin typeface="BIZ UDPゴシック" panose="020B0400000000000000" pitchFamily="50" charset="-128"/>
            <a:ea typeface="BIZ UDPゴシック" panose="020B0400000000000000" pitchFamily="50" charset="-128"/>
            <a:cs typeface="+mn-cs"/>
          </a:endParaRPr>
        </a:p>
        <a:p>
          <a:endParaRPr lang="en-US" altLang="ja-JP" sz="1000" b="0" i="0" u="sng">
            <a:solidFill>
              <a:schemeClr val="dk1"/>
            </a:solidFill>
            <a:effectLst/>
            <a:latin typeface="BIZ UDPゴシック" panose="020B0400000000000000" pitchFamily="50" charset="-128"/>
            <a:ea typeface="BIZ UDPゴシック" panose="020B0400000000000000" pitchFamily="50" charset="-128"/>
            <a:cs typeface="+mn-cs"/>
          </a:endParaRPr>
        </a:p>
        <a:p>
          <a:r>
            <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rPr>
            <a:t>1. </a:t>
          </a:r>
          <a:r>
            <a:rPr lang="ja-JP" altLang="en-US" sz="1000" b="0" i="0" u="none">
              <a:solidFill>
                <a:schemeClr val="dk1"/>
              </a:solidFill>
              <a:effectLst/>
              <a:latin typeface="BIZ UDPゴシック" panose="020B0400000000000000" pitchFamily="50" charset="-128"/>
              <a:ea typeface="BIZ UDPゴシック" panose="020B0400000000000000" pitchFamily="50" charset="-128"/>
              <a:cs typeface="+mn-cs"/>
            </a:rPr>
            <a:t>　コース分属の時期が　２年前期に変更された。　（</a:t>
          </a:r>
          <a:r>
            <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rPr>
            <a:t>2024</a:t>
          </a:r>
          <a:r>
            <a:rPr lang="ja-JP" altLang="en-US" sz="1000" b="0" i="0" u="none">
              <a:solidFill>
                <a:schemeClr val="dk1"/>
              </a:solidFill>
              <a:effectLst/>
              <a:latin typeface="BIZ UDPゴシック" panose="020B0400000000000000" pitchFamily="50" charset="-128"/>
              <a:ea typeface="BIZ UDPゴシック" panose="020B0400000000000000" pitchFamily="50" charset="-128"/>
              <a:cs typeface="+mn-cs"/>
            </a:rPr>
            <a:t>年度までは２年後期）</a:t>
          </a:r>
          <a:endPar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u="none">
              <a:solidFill>
                <a:schemeClr val="dk1"/>
              </a:solidFill>
              <a:effectLst/>
              <a:latin typeface="BIZ UDPゴシック" panose="020B0400000000000000" pitchFamily="50" charset="-128"/>
              <a:ea typeface="BIZ UDPゴシック" panose="020B0400000000000000" pitchFamily="50" charset="-128"/>
              <a:cs typeface="+mn-cs"/>
            </a:rPr>
            <a:t>２．　コース分属に用いる成績評価の対象科目も変更されている。</a:t>
          </a:r>
          <a:endPar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u="none">
              <a:solidFill>
                <a:schemeClr val="dk1"/>
              </a:solidFill>
              <a:effectLst/>
              <a:latin typeface="BIZ UDPゴシック" panose="020B0400000000000000" pitchFamily="50" charset="-128"/>
              <a:ea typeface="BIZ UDPゴシック" panose="020B0400000000000000" pitchFamily="50" charset="-128"/>
              <a:cs typeface="+mn-cs"/>
            </a:rPr>
            <a:t>３．　１に伴い、科目の開講期の変更、科目の改廃、新設などが行われている。</a:t>
          </a:r>
          <a:endPar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u="none">
              <a:solidFill>
                <a:schemeClr val="dk1"/>
              </a:solidFill>
              <a:effectLst/>
              <a:latin typeface="BIZ UDPゴシック" panose="020B0400000000000000" pitchFamily="50" charset="-128"/>
              <a:ea typeface="BIZ UDPゴシック" panose="020B0400000000000000" pitchFamily="50" charset="-128"/>
              <a:cs typeface="+mn-cs"/>
            </a:rPr>
            <a:t>４．　３により、再履修が必要な場合、対象科目の開講期に変更がないか、確認すること。</a:t>
          </a:r>
          <a:endPar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u="none">
              <a:solidFill>
                <a:schemeClr val="dk1"/>
              </a:solidFill>
              <a:effectLst/>
              <a:latin typeface="BIZ UDPゴシック" panose="020B0400000000000000" pitchFamily="50" charset="-128"/>
              <a:ea typeface="BIZ UDPゴシック" panose="020B0400000000000000" pitchFamily="50" charset="-128"/>
              <a:cs typeface="+mn-cs"/>
            </a:rPr>
            <a:t>　　　また、対象科目が消滅したり、単位数が変更になっている場合は、「読替え科目表」</a:t>
          </a:r>
          <a:endPar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u="none">
              <a:solidFill>
                <a:schemeClr val="dk1"/>
              </a:solidFill>
              <a:effectLst/>
              <a:latin typeface="BIZ UDPゴシック" panose="020B0400000000000000" pitchFamily="50" charset="-128"/>
              <a:ea typeface="BIZ UDPゴシック" panose="020B0400000000000000" pitchFamily="50" charset="-128"/>
              <a:cs typeface="+mn-cs"/>
            </a:rPr>
            <a:t>　　　を調べる必要がある。　</a:t>
          </a:r>
          <a:r>
            <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rPr>
            <a:t> </a:t>
          </a:r>
        </a:p>
        <a:p>
          <a:r>
            <a:rPr lang="ja-JP" altLang="en-US" sz="1000" b="0" i="0" u="none">
              <a:solidFill>
                <a:schemeClr val="dk1"/>
              </a:solidFill>
              <a:effectLst/>
              <a:latin typeface="BIZ UDPゴシック" panose="020B0400000000000000" pitchFamily="50" charset="-128"/>
              <a:ea typeface="BIZ UDPゴシック" panose="020B0400000000000000" pitchFamily="50" charset="-128"/>
              <a:cs typeface="+mn-cs"/>
            </a:rPr>
            <a:t>５．　</a:t>
          </a:r>
          <a:r>
            <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rPr>
            <a:t>TOEIC</a:t>
          </a:r>
          <a:r>
            <a:rPr lang="ja-JP" altLang="en-US" sz="1000" b="0" i="0" u="none">
              <a:solidFill>
                <a:schemeClr val="dk1"/>
              </a:solidFill>
              <a:effectLst/>
              <a:latin typeface="BIZ UDPゴシック" panose="020B0400000000000000" pitchFamily="50" charset="-128"/>
              <a:ea typeface="BIZ UDPゴシック" panose="020B0400000000000000" pitchFamily="50" charset="-128"/>
              <a:cs typeface="+mn-cs"/>
            </a:rPr>
            <a:t>英語演習</a:t>
          </a:r>
          <a:r>
            <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rPr>
            <a:t>Ⅱ</a:t>
          </a:r>
          <a:r>
            <a:rPr lang="ja-JP" altLang="en-US" sz="1000" b="0" i="0" u="none">
              <a:solidFill>
                <a:schemeClr val="dk1"/>
              </a:solidFill>
              <a:effectLst/>
              <a:latin typeface="BIZ UDPゴシック" panose="020B0400000000000000" pitchFamily="50" charset="-128"/>
              <a:ea typeface="BIZ UDPゴシック" panose="020B0400000000000000" pitchFamily="50" charset="-128"/>
              <a:cs typeface="+mn-cs"/>
            </a:rPr>
            <a:t>に関して</a:t>
          </a:r>
          <a:endParaRPr lang="en-US" altLang="ja-JP" sz="1000" b="0" i="0" u="non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　　</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20</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２５年度入学者から、卒業までに取得が必要な</a:t>
          </a:r>
          <a:r>
            <a:rPr lang="en-US" altLang="ja-JP" sz="1000" b="0" i="0">
              <a:solidFill>
                <a:schemeClr val="dk1"/>
              </a:solidFill>
              <a:effectLst/>
              <a:latin typeface="BIZ UDPゴシック" panose="020B0400000000000000" pitchFamily="50" charset="-128"/>
              <a:ea typeface="BIZ UDPゴシック" panose="020B0400000000000000" pitchFamily="50" charset="-128"/>
              <a:cs typeface="+mn-cs"/>
            </a:rPr>
            <a:t>TOEIC</a:t>
          </a:r>
          <a:r>
            <a:rPr lang="ja-JP" altLang="en-US" sz="1000" b="0" i="0">
              <a:solidFill>
                <a:schemeClr val="dk1"/>
              </a:solidFill>
              <a:effectLst/>
              <a:latin typeface="BIZ UDPゴシック" panose="020B0400000000000000" pitchFamily="50" charset="-128"/>
              <a:ea typeface="BIZ UDPゴシック" panose="020B0400000000000000" pitchFamily="50" charset="-128"/>
              <a:cs typeface="+mn-cs"/>
            </a:rPr>
            <a:t>の点数規定が撤廃される。</a:t>
          </a:r>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a:p>
          <a:endParaRPr lang="en-US" altLang="ja-JP" sz="1000" b="0" i="0">
            <a:solidFill>
              <a:schemeClr val="dk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54</xdr:col>
      <xdr:colOff>40823</xdr:colOff>
      <xdr:row>64</xdr:row>
      <xdr:rowOff>49698</xdr:rowOff>
    </xdr:from>
    <xdr:to>
      <xdr:col>61</xdr:col>
      <xdr:colOff>1469572</xdr:colOff>
      <xdr:row>70</xdr:row>
      <xdr:rowOff>41535</xdr:rowOff>
    </xdr:to>
    <xdr:sp macro="" textlink="">
      <xdr:nvSpPr>
        <xdr:cNvPr id="2" name="テキスト ボックス 1">
          <a:extLst>
            <a:ext uri="{FF2B5EF4-FFF2-40B4-BE49-F238E27FC236}">
              <a16:creationId xmlns:a16="http://schemas.microsoft.com/office/drawing/2014/main" id="{70795EB6-BB69-4B51-B2EE-61EB8B7A32EA}"/>
            </a:ext>
          </a:extLst>
        </xdr:cNvPr>
        <xdr:cNvSpPr txBox="1"/>
      </xdr:nvSpPr>
      <xdr:spPr>
        <a:xfrm>
          <a:off x="17738273" y="10784373"/>
          <a:ext cx="4391024" cy="906237"/>
        </a:xfrm>
        <a:prstGeom prst="rect">
          <a:avLst/>
        </a:prstGeom>
        <a:solidFill>
          <a:srgbClr val="FFFF75"/>
        </a:solidFill>
        <a:ln w="19050" cmpd="dbl">
          <a:solidFill>
            <a:srgbClr val="00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HGSｺﾞｼｯｸM" panose="020B0600000000000000" pitchFamily="50" charset="-128"/>
              <a:ea typeface="HGSｺﾞｼｯｸM" panose="020B0600000000000000" pitchFamily="50" charset="-128"/>
            </a:rPr>
            <a:t>注意１：　</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p>
        <a:p>
          <a:r>
            <a:rPr kumimoji="1" lang="ja-JP" altLang="en-US" sz="800">
              <a:latin typeface="HGSｺﾞｼｯｸM" panose="020B0600000000000000" pitchFamily="50" charset="-128"/>
              <a:ea typeface="HGSｺﾞｼｯｸM" panose="020B0600000000000000" pitchFamily="50" charset="-128"/>
            </a:rPr>
            <a:t>３年前期期末試験中に </a:t>
          </a:r>
          <a:r>
            <a:rPr kumimoji="1" lang="en-US" altLang="ja-JP" sz="800">
              <a:latin typeface="HGSｺﾞｼｯｸM" panose="020B0600000000000000" pitchFamily="50" charset="-128"/>
              <a:ea typeface="HGSｺﾞｼｯｸM" panose="020B0600000000000000" pitchFamily="50" charset="-128"/>
            </a:rPr>
            <a:t>TOEIC(IP)</a:t>
          </a:r>
          <a:r>
            <a:rPr kumimoji="1" lang="ja-JP" altLang="en-US" sz="800">
              <a:latin typeface="HGSｺﾞｼｯｸM" panose="020B0600000000000000" pitchFamily="50" charset="-128"/>
              <a:ea typeface="HGSｺﾞｼｯｸM" panose="020B0600000000000000" pitchFamily="50" charset="-128"/>
            </a:rPr>
            <a:t>試験を実施。</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点以上合格、</a:t>
          </a:r>
          <a:r>
            <a:rPr kumimoji="1" lang="en-US" altLang="ja-JP" sz="800">
              <a:latin typeface="HGSｺﾞｼｯｸM" panose="020B0600000000000000" pitchFamily="50" charset="-128"/>
              <a:ea typeface="HGSｺﾞｼｯｸM" panose="020B0600000000000000" pitchFamily="50" charset="-128"/>
            </a:rPr>
            <a:t>299</a:t>
          </a:r>
          <a:r>
            <a:rPr kumimoji="1" lang="ja-JP" altLang="en-US" sz="800">
              <a:latin typeface="HGSｺﾞｼｯｸM" panose="020B0600000000000000" pitchFamily="50" charset="-128"/>
              <a:ea typeface="HGSｺﾞｼｯｸM" panose="020B0600000000000000" pitchFamily="50" charset="-128"/>
            </a:rPr>
            <a:t>点以下不合格。</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不合格者は自費で</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試験で</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点以上を取得しなければ卒業不可。</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・「ぎゅっと</a:t>
          </a:r>
          <a:r>
            <a:rPr kumimoji="1" lang="en-US" altLang="ja-JP" sz="800">
              <a:latin typeface="HGSｺﾞｼｯｸM" panose="020B0600000000000000" pitchFamily="50" charset="-128"/>
              <a:ea typeface="HGSｺﾞｼｯｸM" panose="020B0600000000000000" pitchFamily="50" charset="-128"/>
            </a:rPr>
            <a:t>e </a:t>
          </a:r>
          <a:r>
            <a:rPr kumimoji="1" lang="ja-JP" altLang="en-US" sz="800">
              <a:latin typeface="HGSｺﾞｼｯｸM" panose="020B0600000000000000" pitchFamily="50" charset="-128"/>
              <a:ea typeface="HGSｺﾞｼｯｸM" panose="020B0600000000000000" pitchFamily="50" charset="-128"/>
            </a:rPr>
            <a:t>リスニング</a:t>
          </a:r>
          <a:r>
            <a:rPr kumimoji="1" lang="en-US" altLang="ja-JP" sz="800">
              <a:latin typeface="HGSｺﾞｼｯｸM" panose="020B0600000000000000" pitchFamily="50" charset="-128"/>
              <a:ea typeface="HGSｺﾞｼｯｸM" panose="020B0600000000000000" pitchFamily="50" charset="-128"/>
            </a:rPr>
            <a:t>&amp;</a:t>
          </a:r>
          <a:r>
            <a:rPr kumimoji="1" lang="ja-JP" altLang="en-US" sz="800">
              <a:latin typeface="HGSｺﾞｼｯｸM" panose="020B0600000000000000" pitchFamily="50" charset="-128"/>
              <a:ea typeface="HGSｺﾞｼｯｸM" panose="020B0600000000000000" pitchFamily="50" charset="-128"/>
            </a:rPr>
            <a:t>リーディング」を活用し</a:t>
          </a:r>
          <a:r>
            <a:rPr kumimoji="1" lang="en-US" altLang="ja-JP" sz="800">
              <a:latin typeface="HGSｺﾞｼｯｸM" panose="020B0600000000000000" pitchFamily="50" charset="-128"/>
              <a:ea typeface="HGSｺﾞｼｯｸM" panose="020B0600000000000000" pitchFamily="50" charset="-128"/>
            </a:rPr>
            <a:t>3</a:t>
          </a:r>
          <a:r>
            <a:rPr kumimoji="1" lang="ja-JP" altLang="en-US" sz="800">
              <a:latin typeface="HGSｺﾞｼｯｸM" panose="020B0600000000000000" pitchFamily="50" charset="-128"/>
              <a:ea typeface="HGSｺﾞｼｯｸM" panose="020B0600000000000000" pitchFamily="50" charset="-128"/>
            </a:rPr>
            <a:t>年</a:t>
          </a:r>
          <a:r>
            <a:rPr kumimoji="1" lang="en-US" altLang="ja-JP" sz="800">
              <a:latin typeface="HGSｺﾞｼｯｸM" panose="020B0600000000000000" pitchFamily="50" charset="-128"/>
              <a:ea typeface="HGSｺﾞｼｯｸM" panose="020B0600000000000000" pitchFamily="50" charset="-128"/>
            </a:rPr>
            <a:t>8</a:t>
          </a:r>
          <a:r>
            <a:rPr kumimoji="1" lang="ja-JP" altLang="en-US" sz="800">
              <a:latin typeface="HGSｺﾞｼｯｸM" panose="020B0600000000000000" pitchFamily="50" charset="-128"/>
              <a:ea typeface="HGSｺﾞｼｯｸM" panose="020B0600000000000000" pitchFamily="50" charset="-128"/>
            </a:rPr>
            <a:t>月へ向けて準備！</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r>
            <a:rPr kumimoji="1" lang="ja-JP" altLang="en-US" sz="800">
              <a:latin typeface="HGSｺﾞｼｯｸM" panose="020B0600000000000000" pitchFamily="50" charset="-128"/>
              <a:ea typeface="HGSｺﾞｼｯｸM" panose="020B0600000000000000" pitchFamily="50" charset="-128"/>
            </a:rPr>
            <a:t>の履修登録前に、</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公開試験</a:t>
          </a:r>
          <a:r>
            <a:rPr kumimoji="1" lang="en-US" altLang="ja-JP" sz="800">
              <a:latin typeface="HGSｺﾞｼｯｸM" panose="020B0600000000000000" pitchFamily="50" charset="-128"/>
              <a:ea typeface="HGSｺﾞｼｯｸM" panose="020B0600000000000000" pitchFamily="50" charset="-128"/>
            </a:rPr>
            <a:t>orTOEIC(IP)</a:t>
          </a:r>
          <a:r>
            <a:rPr kumimoji="1" lang="ja-JP" altLang="en-US" sz="800">
              <a:latin typeface="HGSｺﾞｼｯｸM" panose="020B0600000000000000" pitchFamily="50" charset="-128"/>
              <a:ea typeface="HGSｺﾞｼｯｸM" panose="020B0600000000000000" pitchFamily="50" charset="-128"/>
            </a:rPr>
            <a:t>試験で</a:t>
          </a:r>
          <a:endParaRPr kumimoji="1" lang="en-US" altLang="ja-JP" sz="800">
            <a:latin typeface="HGSｺﾞｼｯｸM" panose="020B0600000000000000" pitchFamily="50" charset="-128"/>
            <a:ea typeface="HGSｺﾞｼｯｸM" panose="020B0600000000000000" pitchFamily="50" charset="-128"/>
          </a:endParaRPr>
        </a:p>
        <a:p>
          <a:r>
            <a:rPr kumimoji="1" lang="en-US" altLang="ja-JP" sz="800">
              <a:latin typeface="HGSｺﾞｼｯｸM" panose="020B0600000000000000" pitchFamily="50" charset="-128"/>
              <a:ea typeface="HGSｺﾞｼｯｸM" panose="020B0600000000000000" pitchFamily="50" charset="-128"/>
            </a:rPr>
            <a:t>   650</a:t>
          </a:r>
          <a:r>
            <a:rPr kumimoji="1" lang="ja-JP" altLang="en-US" sz="800">
              <a:latin typeface="HGSｺﾞｼｯｸM" panose="020B0600000000000000" pitchFamily="50" charset="-128"/>
              <a:ea typeface="HGSｺﾞｼｯｸM" panose="020B0600000000000000" pitchFamily="50" charset="-128"/>
            </a:rPr>
            <a:t>点以上取得の場合は手続きの上、当該科目を秀とし出席を免除。</a:t>
          </a:r>
          <a:endParaRPr kumimoji="1" lang="en-US" altLang="ja-JP" sz="800">
            <a:latin typeface="HGSｺﾞｼｯｸM" panose="020B0600000000000000" pitchFamily="50" charset="-128"/>
            <a:ea typeface="HGSｺﾞｼｯｸM" panose="020B0600000000000000" pitchFamily="50" charset="-128"/>
          </a:endParaRPr>
        </a:p>
        <a:p>
          <a:endParaRPr kumimoji="1" lang="en-US" altLang="ja-JP" sz="800">
            <a:latin typeface="HGSｺﾞｼｯｸM" panose="020B0600000000000000" pitchFamily="50" charset="-128"/>
            <a:ea typeface="HGSｺﾞｼｯｸM" panose="020B0600000000000000" pitchFamily="50" charset="-128"/>
          </a:endParaRPr>
        </a:p>
        <a:p>
          <a:endParaRPr kumimoji="1" lang="ja-JP" altLang="en-US" sz="800">
            <a:latin typeface="HGSｺﾞｼｯｸM" panose="020B0600000000000000" pitchFamily="50" charset="-128"/>
            <a:ea typeface="HGSｺﾞｼｯｸM" panose="020B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55</xdr:col>
      <xdr:colOff>40823</xdr:colOff>
      <xdr:row>64</xdr:row>
      <xdr:rowOff>49698</xdr:rowOff>
    </xdr:from>
    <xdr:to>
      <xdr:col>62</xdr:col>
      <xdr:colOff>1469572</xdr:colOff>
      <xdr:row>70</xdr:row>
      <xdr:rowOff>41535</xdr:rowOff>
    </xdr:to>
    <xdr:sp macro="" textlink="">
      <xdr:nvSpPr>
        <xdr:cNvPr id="2" name="テキスト ボックス 1">
          <a:extLst>
            <a:ext uri="{FF2B5EF4-FFF2-40B4-BE49-F238E27FC236}">
              <a16:creationId xmlns:a16="http://schemas.microsoft.com/office/drawing/2014/main" id="{4837C3C0-5080-42C3-930C-0A8B03B0ADDA}"/>
            </a:ext>
          </a:extLst>
        </xdr:cNvPr>
        <xdr:cNvSpPr txBox="1"/>
      </xdr:nvSpPr>
      <xdr:spPr>
        <a:xfrm>
          <a:off x="17738273" y="10784373"/>
          <a:ext cx="4391024" cy="906237"/>
        </a:xfrm>
        <a:prstGeom prst="rect">
          <a:avLst/>
        </a:prstGeom>
        <a:solidFill>
          <a:srgbClr val="FFFF75"/>
        </a:solidFill>
        <a:ln w="19050" cmpd="dbl">
          <a:solidFill>
            <a:srgbClr val="00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HGSｺﾞｼｯｸM" panose="020B0600000000000000" pitchFamily="50" charset="-128"/>
              <a:ea typeface="HGSｺﾞｼｯｸM" panose="020B0600000000000000" pitchFamily="50" charset="-128"/>
            </a:rPr>
            <a:t>注意１：　</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p>
        <a:p>
          <a:r>
            <a:rPr kumimoji="1" lang="ja-JP" altLang="en-US" sz="800">
              <a:latin typeface="HGSｺﾞｼｯｸM" panose="020B0600000000000000" pitchFamily="50" charset="-128"/>
              <a:ea typeface="HGSｺﾞｼｯｸM" panose="020B0600000000000000" pitchFamily="50" charset="-128"/>
            </a:rPr>
            <a:t>３年前期期末試験中に </a:t>
          </a:r>
          <a:r>
            <a:rPr kumimoji="1" lang="en-US" altLang="ja-JP" sz="800">
              <a:latin typeface="HGSｺﾞｼｯｸM" panose="020B0600000000000000" pitchFamily="50" charset="-128"/>
              <a:ea typeface="HGSｺﾞｼｯｸM" panose="020B0600000000000000" pitchFamily="50" charset="-128"/>
            </a:rPr>
            <a:t>TOEIC(IP)</a:t>
          </a:r>
          <a:r>
            <a:rPr kumimoji="1" lang="ja-JP" altLang="en-US" sz="800">
              <a:latin typeface="HGSｺﾞｼｯｸM" panose="020B0600000000000000" pitchFamily="50" charset="-128"/>
              <a:ea typeface="HGSｺﾞｼｯｸM" panose="020B0600000000000000" pitchFamily="50" charset="-128"/>
            </a:rPr>
            <a:t>試験を実施。</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点以上合格、</a:t>
          </a:r>
          <a:r>
            <a:rPr kumimoji="1" lang="en-US" altLang="ja-JP" sz="800">
              <a:latin typeface="HGSｺﾞｼｯｸM" panose="020B0600000000000000" pitchFamily="50" charset="-128"/>
              <a:ea typeface="HGSｺﾞｼｯｸM" panose="020B0600000000000000" pitchFamily="50" charset="-128"/>
            </a:rPr>
            <a:t>299</a:t>
          </a:r>
          <a:r>
            <a:rPr kumimoji="1" lang="ja-JP" altLang="en-US" sz="800">
              <a:latin typeface="HGSｺﾞｼｯｸM" panose="020B0600000000000000" pitchFamily="50" charset="-128"/>
              <a:ea typeface="HGSｺﾞｼｯｸM" panose="020B0600000000000000" pitchFamily="50" charset="-128"/>
            </a:rPr>
            <a:t>点以下不合格。</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不合格者は自費で</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試験で</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点以上を取得しなければ卒業不可。</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・「ぎゅっと</a:t>
          </a:r>
          <a:r>
            <a:rPr kumimoji="1" lang="en-US" altLang="ja-JP" sz="800">
              <a:latin typeface="HGSｺﾞｼｯｸM" panose="020B0600000000000000" pitchFamily="50" charset="-128"/>
              <a:ea typeface="HGSｺﾞｼｯｸM" panose="020B0600000000000000" pitchFamily="50" charset="-128"/>
            </a:rPr>
            <a:t>e </a:t>
          </a:r>
          <a:r>
            <a:rPr kumimoji="1" lang="ja-JP" altLang="en-US" sz="800">
              <a:latin typeface="HGSｺﾞｼｯｸM" panose="020B0600000000000000" pitchFamily="50" charset="-128"/>
              <a:ea typeface="HGSｺﾞｼｯｸM" panose="020B0600000000000000" pitchFamily="50" charset="-128"/>
            </a:rPr>
            <a:t>リスニング</a:t>
          </a:r>
          <a:r>
            <a:rPr kumimoji="1" lang="en-US" altLang="ja-JP" sz="800">
              <a:latin typeface="HGSｺﾞｼｯｸM" panose="020B0600000000000000" pitchFamily="50" charset="-128"/>
              <a:ea typeface="HGSｺﾞｼｯｸM" panose="020B0600000000000000" pitchFamily="50" charset="-128"/>
            </a:rPr>
            <a:t>&amp;</a:t>
          </a:r>
          <a:r>
            <a:rPr kumimoji="1" lang="ja-JP" altLang="en-US" sz="800">
              <a:latin typeface="HGSｺﾞｼｯｸM" panose="020B0600000000000000" pitchFamily="50" charset="-128"/>
              <a:ea typeface="HGSｺﾞｼｯｸM" panose="020B0600000000000000" pitchFamily="50" charset="-128"/>
            </a:rPr>
            <a:t>リーディング」を活用し</a:t>
          </a:r>
          <a:r>
            <a:rPr kumimoji="1" lang="en-US" altLang="ja-JP" sz="800">
              <a:latin typeface="HGSｺﾞｼｯｸM" panose="020B0600000000000000" pitchFamily="50" charset="-128"/>
              <a:ea typeface="HGSｺﾞｼｯｸM" panose="020B0600000000000000" pitchFamily="50" charset="-128"/>
            </a:rPr>
            <a:t>3</a:t>
          </a:r>
          <a:r>
            <a:rPr kumimoji="1" lang="ja-JP" altLang="en-US" sz="800">
              <a:latin typeface="HGSｺﾞｼｯｸM" panose="020B0600000000000000" pitchFamily="50" charset="-128"/>
              <a:ea typeface="HGSｺﾞｼｯｸM" panose="020B0600000000000000" pitchFamily="50" charset="-128"/>
            </a:rPr>
            <a:t>年</a:t>
          </a:r>
          <a:r>
            <a:rPr kumimoji="1" lang="en-US" altLang="ja-JP" sz="800">
              <a:latin typeface="HGSｺﾞｼｯｸM" panose="020B0600000000000000" pitchFamily="50" charset="-128"/>
              <a:ea typeface="HGSｺﾞｼｯｸM" panose="020B0600000000000000" pitchFamily="50" charset="-128"/>
            </a:rPr>
            <a:t>8</a:t>
          </a:r>
          <a:r>
            <a:rPr kumimoji="1" lang="ja-JP" altLang="en-US" sz="800">
              <a:latin typeface="HGSｺﾞｼｯｸM" panose="020B0600000000000000" pitchFamily="50" charset="-128"/>
              <a:ea typeface="HGSｺﾞｼｯｸM" panose="020B0600000000000000" pitchFamily="50" charset="-128"/>
            </a:rPr>
            <a:t>月へ向けて準備！</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r>
            <a:rPr kumimoji="1" lang="ja-JP" altLang="en-US" sz="800">
              <a:latin typeface="HGSｺﾞｼｯｸM" panose="020B0600000000000000" pitchFamily="50" charset="-128"/>
              <a:ea typeface="HGSｺﾞｼｯｸM" panose="020B0600000000000000" pitchFamily="50" charset="-128"/>
            </a:rPr>
            <a:t>の履修登録前に、</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公開試験</a:t>
          </a:r>
          <a:r>
            <a:rPr kumimoji="1" lang="en-US" altLang="ja-JP" sz="800">
              <a:latin typeface="HGSｺﾞｼｯｸM" panose="020B0600000000000000" pitchFamily="50" charset="-128"/>
              <a:ea typeface="HGSｺﾞｼｯｸM" panose="020B0600000000000000" pitchFamily="50" charset="-128"/>
            </a:rPr>
            <a:t>orTOEIC(IP)</a:t>
          </a:r>
          <a:r>
            <a:rPr kumimoji="1" lang="ja-JP" altLang="en-US" sz="800">
              <a:latin typeface="HGSｺﾞｼｯｸM" panose="020B0600000000000000" pitchFamily="50" charset="-128"/>
              <a:ea typeface="HGSｺﾞｼｯｸM" panose="020B0600000000000000" pitchFamily="50" charset="-128"/>
            </a:rPr>
            <a:t>試験で</a:t>
          </a:r>
          <a:endParaRPr kumimoji="1" lang="en-US" altLang="ja-JP" sz="800">
            <a:latin typeface="HGSｺﾞｼｯｸM" panose="020B0600000000000000" pitchFamily="50" charset="-128"/>
            <a:ea typeface="HGSｺﾞｼｯｸM" panose="020B0600000000000000" pitchFamily="50" charset="-128"/>
          </a:endParaRPr>
        </a:p>
        <a:p>
          <a:r>
            <a:rPr kumimoji="1" lang="en-US" altLang="ja-JP" sz="800">
              <a:latin typeface="HGSｺﾞｼｯｸM" panose="020B0600000000000000" pitchFamily="50" charset="-128"/>
              <a:ea typeface="HGSｺﾞｼｯｸM" panose="020B0600000000000000" pitchFamily="50" charset="-128"/>
            </a:rPr>
            <a:t>   650</a:t>
          </a:r>
          <a:r>
            <a:rPr kumimoji="1" lang="ja-JP" altLang="en-US" sz="800">
              <a:latin typeface="HGSｺﾞｼｯｸM" panose="020B0600000000000000" pitchFamily="50" charset="-128"/>
              <a:ea typeface="HGSｺﾞｼｯｸM" panose="020B0600000000000000" pitchFamily="50" charset="-128"/>
            </a:rPr>
            <a:t>点以上取得の場合は手続きの上、当該科目を秀とし出席を免除。</a:t>
          </a:r>
          <a:endParaRPr kumimoji="1" lang="en-US" altLang="ja-JP" sz="800">
            <a:latin typeface="HGSｺﾞｼｯｸM" panose="020B0600000000000000" pitchFamily="50" charset="-128"/>
            <a:ea typeface="HGSｺﾞｼｯｸM" panose="020B0600000000000000" pitchFamily="50" charset="-128"/>
          </a:endParaRPr>
        </a:p>
        <a:p>
          <a:endParaRPr kumimoji="1" lang="en-US" altLang="ja-JP" sz="800">
            <a:latin typeface="HGSｺﾞｼｯｸM" panose="020B0600000000000000" pitchFamily="50" charset="-128"/>
            <a:ea typeface="HGSｺﾞｼｯｸM" panose="020B0600000000000000" pitchFamily="50" charset="-128"/>
          </a:endParaRPr>
        </a:p>
        <a:p>
          <a:endParaRPr kumimoji="1" lang="ja-JP" altLang="en-US" sz="800">
            <a:latin typeface="HGSｺﾞｼｯｸM" panose="020B0600000000000000" pitchFamily="50" charset="-128"/>
            <a:ea typeface="HGSｺﾞｼｯｸM" panose="020B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55</xdr:col>
      <xdr:colOff>24849</xdr:colOff>
      <xdr:row>70</xdr:row>
      <xdr:rowOff>33132</xdr:rowOff>
    </xdr:from>
    <xdr:to>
      <xdr:col>62</xdr:col>
      <xdr:colOff>1479176</xdr:colOff>
      <xdr:row>76</xdr:row>
      <xdr:rowOff>24970</xdr:rowOff>
    </xdr:to>
    <xdr:sp macro="" textlink="">
      <xdr:nvSpPr>
        <xdr:cNvPr id="2" name="テキスト ボックス 1">
          <a:extLst>
            <a:ext uri="{FF2B5EF4-FFF2-40B4-BE49-F238E27FC236}">
              <a16:creationId xmlns:a16="http://schemas.microsoft.com/office/drawing/2014/main" id="{A05D019F-8B1E-480A-86DD-5A79037E9319}"/>
            </a:ext>
          </a:extLst>
        </xdr:cNvPr>
        <xdr:cNvSpPr txBox="1"/>
      </xdr:nvSpPr>
      <xdr:spPr>
        <a:xfrm>
          <a:off x="17722299" y="11653632"/>
          <a:ext cx="4416602" cy="906238"/>
        </a:xfrm>
        <a:prstGeom prst="rect">
          <a:avLst/>
        </a:prstGeom>
        <a:solidFill>
          <a:srgbClr val="FFFF75"/>
        </a:solidFill>
        <a:ln w="19050" cmpd="dbl">
          <a:solidFill>
            <a:srgbClr val="00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HGSｺﾞｼｯｸM" panose="020B0600000000000000" pitchFamily="50" charset="-128"/>
              <a:ea typeface="HGSｺﾞｼｯｸM" panose="020B0600000000000000" pitchFamily="50" charset="-128"/>
            </a:rPr>
            <a:t>注意１：　</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p>
        <a:p>
          <a:r>
            <a:rPr kumimoji="1" lang="ja-JP" altLang="en-US" sz="800">
              <a:latin typeface="HGSｺﾞｼｯｸM" panose="020B0600000000000000" pitchFamily="50" charset="-128"/>
              <a:ea typeface="HGSｺﾞｼｯｸM" panose="020B0600000000000000" pitchFamily="50" charset="-128"/>
            </a:rPr>
            <a:t>３年前期期末試験中に </a:t>
          </a:r>
          <a:r>
            <a:rPr kumimoji="1" lang="en-US" altLang="ja-JP" sz="800">
              <a:latin typeface="HGSｺﾞｼｯｸM" panose="020B0600000000000000" pitchFamily="50" charset="-128"/>
              <a:ea typeface="HGSｺﾞｼｯｸM" panose="020B0600000000000000" pitchFamily="50" charset="-128"/>
            </a:rPr>
            <a:t>TOEIC(IP)</a:t>
          </a:r>
          <a:r>
            <a:rPr kumimoji="1" lang="ja-JP" altLang="en-US" sz="800">
              <a:latin typeface="HGSｺﾞｼｯｸM" panose="020B0600000000000000" pitchFamily="50" charset="-128"/>
              <a:ea typeface="HGSｺﾞｼｯｸM" panose="020B0600000000000000" pitchFamily="50" charset="-128"/>
            </a:rPr>
            <a:t>試験を実施。</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点以上合格、</a:t>
          </a:r>
          <a:r>
            <a:rPr kumimoji="1" lang="en-US" altLang="ja-JP" sz="800">
              <a:latin typeface="HGSｺﾞｼｯｸM" panose="020B0600000000000000" pitchFamily="50" charset="-128"/>
              <a:ea typeface="HGSｺﾞｼｯｸM" panose="020B0600000000000000" pitchFamily="50" charset="-128"/>
            </a:rPr>
            <a:t>299</a:t>
          </a:r>
          <a:r>
            <a:rPr kumimoji="1" lang="ja-JP" altLang="en-US" sz="800">
              <a:latin typeface="HGSｺﾞｼｯｸM" panose="020B0600000000000000" pitchFamily="50" charset="-128"/>
              <a:ea typeface="HGSｺﾞｼｯｸM" panose="020B0600000000000000" pitchFamily="50" charset="-128"/>
            </a:rPr>
            <a:t>点以下不合格。</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不合格者は自費で</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試験で</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点以上を取得しなければ卒業不可。</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・「ぎゅっと</a:t>
          </a:r>
          <a:r>
            <a:rPr kumimoji="1" lang="en-US" altLang="ja-JP" sz="800">
              <a:latin typeface="HGSｺﾞｼｯｸM" panose="020B0600000000000000" pitchFamily="50" charset="-128"/>
              <a:ea typeface="HGSｺﾞｼｯｸM" panose="020B0600000000000000" pitchFamily="50" charset="-128"/>
            </a:rPr>
            <a:t>e </a:t>
          </a:r>
          <a:r>
            <a:rPr kumimoji="1" lang="ja-JP" altLang="en-US" sz="800">
              <a:latin typeface="HGSｺﾞｼｯｸM" panose="020B0600000000000000" pitchFamily="50" charset="-128"/>
              <a:ea typeface="HGSｺﾞｼｯｸM" panose="020B0600000000000000" pitchFamily="50" charset="-128"/>
            </a:rPr>
            <a:t>リスニング</a:t>
          </a:r>
          <a:r>
            <a:rPr kumimoji="1" lang="en-US" altLang="ja-JP" sz="800">
              <a:latin typeface="HGSｺﾞｼｯｸM" panose="020B0600000000000000" pitchFamily="50" charset="-128"/>
              <a:ea typeface="HGSｺﾞｼｯｸM" panose="020B0600000000000000" pitchFamily="50" charset="-128"/>
            </a:rPr>
            <a:t>&amp;</a:t>
          </a:r>
          <a:r>
            <a:rPr kumimoji="1" lang="ja-JP" altLang="en-US" sz="800">
              <a:latin typeface="HGSｺﾞｼｯｸM" panose="020B0600000000000000" pitchFamily="50" charset="-128"/>
              <a:ea typeface="HGSｺﾞｼｯｸM" panose="020B0600000000000000" pitchFamily="50" charset="-128"/>
            </a:rPr>
            <a:t>リーディング」を活用し</a:t>
          </a:r>
          <a:r>
            <a:rPr kumimoji="1" lang="en-US" altLang="ja-JP" sz="800">
              <a:latin typeface="HGSｺﾞｼｯｸM" panose="020B0600000000000000" pitchFamily="50" charset="-128"/>
              <a:ea typeface="HGSｺﾞｼｯｸM" panose="020B0600000000000000" pitchFamily="50" charset="-128"/>
            </a:rPr>
            <a:t>3</a:t>
          </a:r>
          <a:r>
            <a:rPr kumimoji="1" lang="ja-JP" altLang="en-US" sz="800">
              <a:latin typeface="HGSｺﾞｼｯｸM" panose="020B0600000000000000" pitchFamily="50" charset="-128"/>
              <a:ea typeface="HGSｺﾞｼｯｸM" panose="020B0600000000000000" pitchFamily="50" charset="-128"/>
            </a:rPr>
            <a:t>年</a:t>
          </a:r>
          <a:r>
            <a:rPr kumimoji="1" lang="en-US" altLang="ja-JP" sz="800">
              <a:latin typeface="HGSｺﾞｼｯｸM" panose="020B0600000000000000" pitchFamily="50" charset="-128"/>
              <a:ea typeface="HGSｺﾞｼｯｸM" panose="020B0600000000000000" pitchFamily="50" charset="-128"/>
            </a:rPr>
            <a:t>8</a:t>
          </a:r>
          <a:r>
            <a:rPr kumimoji="1" lang="ja-JP" altLang="en-US" sz="800">
              <a:latin typeface="HGSｺﾞｼｯｸM" panose="020B0600000000000000" pitchFamily="50" charset="-128"/>
              <a:ea typeface="HGSｺﾞｼｯｸM" panose="020B0600000000000000" pitchFamily="50" charset="-128"/>
            </a:rPr>
            <a:t>月へ向けて準備！</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r>
            <a:rPr kumimoji="1" lang="ja-JP" altLang="en-US" sz="800">
              <a:latin typeface="HGSｺﾞｼｯｸM" panose="020B0600000000000000" pitchFamily="50" charset="-128"/>
              <a:ea typeface="HGSｺﾞｼｯｸM" panose="020B0600000000000000" pitchFamily="50" charset="-128"/>
            </a:rPr>
            <a:t>の履修登録前に、</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公開試験</a:t>
          </a:r>
          <a:r>
            <a:rPr kumimoji="1" lang="en-US" altLang="ja-JP" sz="800">
              <a:latin typeface="HGSｺﾞｼｯｸM" panose="020B0600000000000000" pitchFamily="50" charset="-128"/>
              <a:ea typeface="HGSｺﾞｼｯｸM" panose="020B0600000000000000" pitchFamily="50" charset="-128"/>
            </a:rPr>
            <a:t>orTOEIC(IP)</a:t>
          </a:r>
          <a:r>
            <a:rPr kumimoji="1" lang="ja-JP" altLang="en-US" sz="800">
              <a:latin typeface="HGSｺﾞｼｯｸM" panose="020B0600000000000000" pitchFamily="50" charset="-128"/>
              <a:ea typeface="HGSｺﾞｼｯｸM" panose="020B0600000000000000" pitchFamily="50" charset="-128"/>
            </a:rPr>
            <a:t>試験で</a:t>
          </a:r>
          <a:endParaRPr kumimoji="1" lang="en-US" altLang="ja-JP" sz="800">
            <a:latin typeface="HGSｺﾞｼｯｸM" panose="020B0600000000000000" pitchFamily="50" charset="-128"/>
            <a:ea typeface="HGSｺﾞｼｯｸM" panose="020B0600000000000000" pitchFamily="50" charset="-128"/>
          </a:endParaRPr>
        </a:p>
        <a:p>
          <a:r>
            <a:rPr kumimoji="1" lang="en-US" altLang="ja-JP" sz="800">
              <a:latin typeface="HGSｺﾞｼｯｸM" panose="020B0600000000000000" pitchFamily="50" charset="-128"/>
              <a:ea typeface="HGSｺﾞｼｯｸM" panose="020B0600000000000000" pitchFamily="50" charset="-128"/>
            </a:rPr>
            <a:t>   650</a:t>
          </a:r>
          <a:r>
            <a:rPr kumimoji="1" lang="ja-JP" altLang="en-US" sz="800">
              <a:latin typeface="HGSｺﾞｼｯｸM" panose="020B0600000000000000" pitchFamily="50" charset="-128"/>
              <a:ea typeface="HGSｺﾞｼｯｸM" panose="020B0600000000000000" pitchFamily="50" charset="-128"/>
            </a:rPr>
            <a:t>点以上取得の場合は手続きの上、当該科目を秀とし出席を免除。</a:t>
          </a:r>
          <a:endParaRPr kumimoji="1" lang="en-US" altLang="ja-JP" sz="800">
            <a:latin typeface="HGSｺﾞｼｯｸM" panose="020B0600000000000000" pitchFamily="50" charset="-128"/>
            <a:ea typeface="HGSｺﾞｼｯｸM" panose="020B0600000000000000" pitchFamily="50" charset="-128"/>
          </a:endParaRPr>
        </a:p>
        <a:p>
          <a:endParaRPr kumimoji="1" lang="en-US" altLang="ja-JP" sz="800">
            <a:latin typeface="HGSｺﾞｼｯｸM" panose="020B0600000000000000" pitchFamily="50" charset="-128"/>
            <a:ea typeface="HGSｺﾞｼｯｸM" panose="020B0600000000000000" pitchFamily="50" charset="-128"/>
          </a:endParaRPr>
        </a:p>
        <a:p>
          <a:endParaRPr kumimoji="1" lang="ja-JP" altLang="en-US" sz="800">
            <a:latin typeface="HGSｺﾞｼｯｸM" panose="020B0600000000000000" pitchFamily="50" charset="-128"/>
            <a:ea typeface="HGSｺﾞｼｯｸM" panose="020B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55</xdr:col>
      <xdr:colOff>24849</xdr:colOff>
      <xdr:row>70</xdr:row>
      <xdr:rowOff>33132</xdr:rowOff>
    </xdr:from>
    <xdr:to>
      <xdr:col>62</xdr:col>
      <xdr:colOff>1479176</xdr:colOff>
      <xdr:row>76</xdr:row>
      <xdr:rowOff>24970</xdr:rowOff>
    </xdr:to>
    <xdr:sp macro="" textlink="">
      <xdr:nvSpPr>
        <xdr:cNvPr id="2" name="テキスト ボックス 1">
          <a:extLst>
            <a:ext uri="{FF2B5EF4-FFF2-40B4-BE49-F238E27FC236}">
              <a16:creationId xmlns:a16="http://schemas.microsoft.com/office/drawing/2014/main" id="{E4AA5C8D-F6B0-4F3E-9C5A-BDE672B03E09}"/>
            </a:ext>
          </a:extLst>
        </xdr:cNvPr>
        <xdr:cNvSpPr txBox="1"/>
      </xdr:nvSpPr>
      <xdr:spPr>
        <a:xfrm>
          <a:off x="17722299" y="11653632"/>
          <a:ext cx="4416602" cy="906238"/>
        </a:xfrm>
        <a:prstGeom prst="rect">
          <a:avLst/>
        </a:prstGeom>
        <a:solidFill>
          <a:srgbClr val="FFFF75"/>
        </a:solidFill>
        <a:ln w="19050" cmpd="dbl">
          <a:solidFill>
            <a:srgbClr val="00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HGSｺﾞｼｯｸM" panose="020B0600000000000000" pitchFamily="50" charset="-128"/>
              <a:ea typeface="HGSｺﾞｼｯｸM" panose="020B0600000000000000" pitchFamily="50" charset="-128"/>
            </a:rPr>
            <a:t>注意１：　</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p>
        <a:p>
          <a:r>
            <a:rPr kumimoji="1" lang="ja-JP" altLang="en-US" sz="800">
              <a:latin typeface="HGSｺﾞｼｯｸM" panose="020B0600000000000000" pitchFamily="50" charset="-128"/>
              <a:ea typeface="HGSｺﾞｼｯｸM" panose="020B0600000000000000" pitchFamily="50" charset="-128"/>
            </a:rPr>
            <a:t>３年前期期末試験中に </a:t>
          </a:r>
          <a:r>
            <a:rPr kumimoji="1" lang="en-US" altLang="ja-JP" sz="800">
              <a:latin typeface="HGSｺﾞｼｯｸM" panose="020B0600000000000000" pitchFamily="50" charset="-128"/>
              <a:ea typeface="HGSｺﾞｼｯｸM" panose="020B0600000000000000" pitchFamily="50" charset="-128"/>
            </a:rPr>
            <a:t>TOEIC(IP)</a:t>
          </a:r>
          <a:r>
            <a:rPr kumimoji="1" lang="ja-JP" altLang="en-US" sz="800">
              <a:latin typeface="HGSｺﾞｼｯｸM" panose="020B0600000000000000" pitchFamily="50" charset="-128"/>
              <a:ea typeface="HGSｺﾞｼｯｸM" panose="020B0600000000000000" pitchFamily="50" charset="-128"/>
            </a:rPr>
            <a:t>試験を実施。</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点以上合格、</a:t>
          </a:r>
          <a:r>
            <a:rPr kumimoji="1" lang="en-US" altLang="ja-JP" sz="800">
              <a:latin typeface="HGSｺﾞｼｯｸM" panose="020B0600000000000000" pitchFamily="50" charset="-128"/>
              <a:ea typeface="HGSｺﾞｼｯｸM" panose="020B0600000000000000" pitchFamily="50" charset="-128"/>
            </a:rPr>
            <a:t>299</a:t>
          </a:r>
          <a:r>
            <a:rPr kumimoji="1" lang="ja-JP" altLang="en-US" sz="800">
              <a:latin typeface="HGSｺﾞｼｯｸM" panose="020B0600000000000000" pitchFamily="50" charset="-128"/>
              <a:ea typeface="HGSｺﾞｼｯｸM" panose="020B0600000000000000" pitchFamily="50" charset="-128"/>
            </a:rPr>
            <a:t>点以下不合格。</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不合格者は自費で</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試験で</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点以上を取得しなければ卒業不可。</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・「ぎゅっと</a:t>
          </a:r>
          <a:r>
            <a:rPr kumimoji="1" lang="en-US" altLang="ja-JP" sz="800">
              <a:latin typeface="HGSｺﾞｼｯｸM" panose="020B0600000000000000" pitchFamily="50" charset="-128"/>
              <a:ea typeface="HGSｺﾞｼｯｸM" panose="020B0600000000000000" pitchFamily="50" charset="-128"/>
            </a:rPr>
            <a:t>e </a:t>
          </a:r>
          <a:r>
            <a:rPr kumimoji="1" lang="ja-JP" altLang="en-US" sz="800">
              <a:latin typeface="HGSｺﾞｼｯｸM" panose="020B0600000000000000" pitchFamily="50" charset="-128"/>
              <a:ea typeface="HGSｺﾞｼｯｸM" panose="020B0600000000000000" pitchFamily="50" charset="-128"/>
            </a:rPr>
            <a:t>リスニング</a:t>
          </a:r>
          <a:r>
            <a:rPr kumimoji="1" lang="en-US" altLang="ja-JP" sz="800">
              <a:latin typeface="HGSｺﾞｼｯｸM" panose="020B0600000000000000" pitchFamily="50" charset="-128"/>
              <a:ea typeface="HGSｺﾞｼｯｸM" panose="020B0600000000000000" pitchFamily="50" charset="-128"/>
            </a:rPr>
            <a:t>&amp;</a:t>
          </a:r>
          <a:r>
            <a:rPr kumimoji="1" lang="ja-JP" altLang="en-US" sz="800">
              <a:latin typeface="HGSｺﾞｼｯｸM" panose="020B0600000000000000" pitchFamily="50" charset="-128"/>
              <a:ea typeface="HGSｺﾞｼｯｸM" panose="020B0600000000000000" pitchFamily="50" charset="-128"/>
            </a:rPr>
            <a:t>リーディング」を活用し</a:t>
          </a:r>
          <a:r>
            <a:rPr kumimoji="1" lang="en-US" altLang="ja-JP" sz="800">
              <a:latin typeface="HGSｺﾞｼｯｸM" panose="020B0600000000000000" pitchFamily="50" charset="-128"/>
              <a:ea typeface="HGSｺﾞｼｯｸM" panose="020B0600000000000000" pitchFamily="50" charset="-128"/>
            </a:rPr>
            <a:t>3</a:t>
          </a:r>
          <a:r>
            <a:rPr kumimoji="1" lang="ja-JP" altLang="en-US" sz="800">
              <a:latin typeface="HGSｺﾞｼｯｸM" panose="020B0600000000000000" pitchFamily="50" charset="-128"/>
              <a:ea typeface="HGSｺﾞｼｯｸM" panose="020B0600000000000000" pitchFamily="50" charset="-128"/>
            </a:rPr>
            <a:t>年</a:t>
          </a:r>
          <a:r>
            <a:rPr kumimoji="1" lang="en-US" altLang="ja-JP" sz="800">
              <a:latin typeface="HGSｺﾞｼｯｸM" panose="020B0600000000000000" pitchFamily="50" charset="-128"/>
              <a:ea typeface="HGSｺﾞｼｯｸM" panose="020B0600000000000000" pitchFamily="50" charset="-128"/>
            </a:rPr>
            <a:t>8</a:t>
          </a:r>
          <a:r>
            <a:rPr kumimoji="1" lang="ja-JP" altLang="en-US" sz="800">
              <a:latin typeface="HGSｺﾞｼｯｸM" panose="020B0600000000000000" pitchFamily="50" charset="-128"/>
              <a:ea typeface="HGSｺﾞｼｯｸM" panose="020B0600000000000000" pitchFamily="50" charset="-128"/>
            </a:rPr>
            <a:t>月へ向けて準備！</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r>
            <a:rPr kumimoji="1" lang="ja-JP" altLang="en-US" sz="800">
              <a:latin typeface="HGSｺﾞｼｯｸM" panose="020B0600000000000000" pitchFamily="50" charset="-128"/>
              <a:ea typeface="HGSｺﾞｼｯｸM" panose="020B0600000000000000" pitchFamily="50" charset="-128"/>
            </a:rPr>
            <a:t>の履修登録前に、</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公開試験</a:t>
          </a:r>
          <a:r>
            <a:rPr kumimoji="1" lang="en-US" altLang="ja-JP" sz="800">
              <a:latin typeface="HGSｺﾞｼｯｸM" panose="020B0600000000000000" pitchFamily="50" charset="-128"/>
              <a:ea typeface="HGSｺﾞｼｯｸM" panose="020B0600000000000000" pitchFamily="50" charset="-128"/>
            </a:rPr>
            <a:t>orTOEIC(IP)</a:t>
          </a:r>
          <a:r>
            <a:rPr kumimoji="1" lang="ja-JP" altLang="en-US" sz="800">
              <a:latin typeface="HGSｺﾞｼｯｸM" panose="020B0600000000000000" pitchFamily="50" charset="-128"/>
              <a:ea typeface="HGSｺﾞｼｯｸM" panose="020B0600000000000000" pitchFamily="50" charset="-128"/>
            </a:rPr>
            <a:t>試験で</a:t>
          </a:r>
          <a:endParaRPr kumimoji="1" lang="en-US" altLang="ja-JP" sz="800">
            <a:latin typeface="HGSｺﾞｼｯｸM" panose="020B0600000000000000" pitchFamily="50" charset="-128"/>
            <a:ea typeface="HGSｺﾞｼｯｸM" panose="020B0600000000000000" pitchFamily="50" charset="-128"/>
          </a:endParaRPr>
        </a:p>
        <a:p>
          <a:r>
            <a:rPr kumimoji="1" lang="en-US" altLang="ja-JP" sz="800">
              <a:latin typeface="HGSｺﾞｼｯｸM" panose="020B0600000000000000" pitchFamily="50" charset="-128"/>
              <a:ea typeface="HGSｺﾞｼｯｸM" panose="020B0600000000000000" pitchFamily="50" charset="-128"/>
            </a:rPr>
            <a:t>   650</a:t>
          </a:r>
          <a:r>
            <a:rPr kumimoji="1" lang="ja-JP" altLang="en-US" sz="800">
              <a:latin typeface="HGSｺﾞｼｯｸM" panose="020B0600000000000000" pitchFamily="50" charset="-128"/>
              <a:ea typeface="HGSｺﾞｼｯｸM" panose="020B0600000000000000" pitchFamily="50" charset="-128"/>
            </a:rPr>
            <a:t>点以上取得の場合は手続きの上、当該科目を秀とし出席を免除。</a:t>
          </a:r>
          <a:endParaRPr kumimoji="1" lang="en-US" altLang="ja-JP" sz="800">
            <a:latin typeface="HGSｺﾞｼｯｸM" panose="020B0600000000000000" pitchFamily="50" charset="-128"/>
            <a:ea typeface="HGSｺﾞｼｯｸM" panose="020B0600000000000000" pitchFamily="50" charset="-128"/>
          </a:endParaRPr>
        </a:p>
        <a:p>
          <a:endParaRPr kumimoji="1" lang="en-US" altLang="ja-JP" sz="800">
            <a:latin typeface="HGSｺﾞｼｯｸM" panose="020B0600000000000000" pitchFamily="50" charset="-128"/>
            <a:ea typeface="HGSｺﾞｼｯｸM" panose="020B0600000000000000" pitchFamily="50" charset="-128"/>
          </a:endParaRPr>
        </a:p>
        <a:p>
          <a:endParaRPr kumimoji="1" lang="ja-JP" altLang="en-US" sz="800">
            <a:latin typeface="HGSｺﾞｼｯｸM" panose="020B0600000000000000" pitchFamily="50" charset="-128"/>
            <a:ea typeface="HGSｺﾞｼｯｸM" panose="020B06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55</xdr:col>
      <xdr:colOff>24849</xdr:colOff>
      <xdr:row>70</xdr:row>
      <xdr:rowOff>33132</xdr:rowOff>
    </xdr:from>
    <xdr:to>
      <xdr:col>62</xdr:col>
      <xdr:colOff>1479176</xdr:colOff>
      <xdr:row>76</xdr:row>
      <xdr:rowOff>24970</xdr:rowOff>
    </xdr:to>
    <xdr:sp macro="" textlink="">
      <xdr:nvSpPr>
        <xdr:cNvPr id="2" name="テキスト ボックス 1">
          <a:extLst>
            <a:ext uri="{FF2B5EF4-FFF2-40B4-BE49-F238E27FC236}">
              <a16:creationId xmlns:a16="http://schemas.microsoft.com/office/drawing/2014/main" id="{6A2565B4-9333-4DFE-93A5-E48B9BF517B0}"/>
            </a:ext>
          </a:extLst>
        </xdr:cNvPr>
        <xdr:cNvSpPr txBox="1"/>
      </xdr:nvSpPr>
      <xdr:spPr>
        <a:xfrm>
          <a:off x="17722299" y="11653632"/>
          <a:ext cx="4416602" cy="906238"/>
        </a:xfrm>
        <a:prstGeom prst="rect">
          <a:avLst/>
        </a:prstGeom>
        <a:solidFill>
          <a:srgbClr val="FFFF75"/>
        </a:solidFill>
        <a:ln w="19050" cmpd="dbl">
          <a:solidFill>
            <a:srgbClr val="00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HGSｺﾞｼｯｸM" panose="020B0600000000000000" pitchFamily="50" charset="-128"/>
              <a:ea typeface="HGSｺﾞｼｯｸM" panose="020B0600000000000000" pitchFamily="50" charset="-128"/>
            </a:rPr>
            <a:t>注意１：　</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p>
        <a:p>
          <a:r>
            <a:rPr kumimoji="1" lang="ja-JP" altLang="en-US" sz="800">
              <a:latin typeface="HGSｺﾞｼｯｸM" panose="020B0600000000000000" pitchFamily="50" charset="-128"/>
              <a:ea typeface="HGSｺﾞｼｯｸM" panose="020B0600000000000000" pitchFamily="50" charset="-128"/>
            </a:rPr>
            <a:t>３年前期期末試験中に </a:t>
          </a:r>
          <a:r>
            <a:rPr kumimoji="1" lang="en-US" altLang="ja-JP" sz="800">
              <a:latin typeface="HGSｺﾞｼｯｸM" panose="020B0600000000000000" pitchFamily="50" charset="-128"/>
              <a:ea typeface="HGSｺﾞｼｯｸM" panose="020B0600000000000000" pitchFamily="50" charset="-128"/>
            </a:rPr>
            <a:t>TOEIC(IP)</a:t>
          </a:r>
          <a:r>
            <a:rPr kumimoji="1" lang="ja-JP" altLang="en-US" sz="800">
              <a:latin typeface="HGSｺﾞｼｯｸM" panose="020B0600000000000000" pitchFamily="50" charset="-128"/>
              <a:ea typeface="HGSｺﾞｼｯｸM" panose="020B0600000000000000" pitchFamily="50" charset="-128"/>
            </a:rPr>
            <a:t>試験を実施。</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点以上合格、</a:t>
          </a:r>
          <a:r>
            <a:rPr kumimoji="1" lang="en-US" altLang="ja-JP" sz="800">
              <a:latin typeface="HGSｺﾞｼｯｸM" panose="020B0600000000000000" pitchFamily="50" charset="-128"/>
              <a:ea typeface="HGSｺﾞｼｯｸM" panose="020B0600000000000000" pitchFamily="50" charset="-128"/>
            </a:rPr>
            <a:t>299</a:t>
          </a:r>
          <a:r>
            <a:rPr kumimoji="1" lang="ja-JP" altLang="en-US" sz="800">
              <a:latin typeface="HGSｺﾞｼｯｸM" panose="020B0600000000000000" pitchFamily="50" charset="-128"/>
              <a:ea typeface="HGSｺﾞｼｯｸM" panose="020B0600000000000000" pitchFamily="50" charset="-128"/>
            </a:rPr>
            <a:t>点以下不合格。</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不合格者は自費で</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試験で</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点以上を取得しなければ卒業不可。</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・「ぎゅっと</a:t>
          </a:r>
          <a:r>
            <a:rPr kumimoji="1" lang="en-US" altLang="ja-JP" sz="800">
              <a:latin typeface="HGSｺﾞｼｯｸM" panose="020B0600000000000000" pitchFamily="50" charset="-128"/>
              <a:ea typeface="HGSｺﾞｼｯｸM" panose="020B0600000000000000" pitchFamily="50" charset="-128"/>
            </a:rPr>
            <a:t>e </a:t>
          </a:r>
          <a:r>
            <a:rPr kumimoji="1" lang="ja-JP" altLang="en-US" sz="800">
              <a:latin typeface="HGSｺﾞｼｯｸM" panose="020B0600000000000000" pitchFamily="50" charset="-128"/>
              <a:ea typeface="HGSｺﾞｼｯｸM" panose="020B0600000000000000" pitchFamily="50" charset="-128"/>
            </a:rPr>
            <a:t>リスニング</a:t>
          </a:r>
          <a:r>
            <a:rPr kumimoji="1" lang="en-US" altLang="ja-JP" sz="800">
              <a:latin typeface="HGSｺﾞｼｯｸM" panose="020B0600000000000000" pitchFamily="50" charset="-128"/>
              <a:ea typeface="HGSｺﾞｼｯｸM" panose="020B0600000000000000" pitchFamily="50" charset="-128"/>
            </a:rPr>
            <a:t>&amp;</a:t>
          </a:r>
          <a:r>
            <a:rPr kumimoji="1" lang="ja-JP" altLang="en-US" sz="800">
              <a:latin typeface="HGSｺﾞｼｯｸM" panose="020B0600000000000000" pitchFamily="50" charset="-128"/>
              <a:ea typeface="HGSｺﾞｼｯｸM" panose="020B0600000000000000" pitchFamily="50" charset="-128"/>
            </a:rPr>
            <a:t>リーディング」を活用し</a:t>
          </a:r>
          <a:r>
            <a:rPr kumimoji="1" lang="en-US" altLang="ja-JP" sz="800">
              <a:latin typeface="HGSｺﾞｼｯｸM" panose="020B0600000000000000" pitchFamily="50" charset="-128"/>
              <a:ea typeface="HGSｺﾞｼｯｸM" panose="020B0600000000000000" pitchFamily="50" charset="-128"/>
            </a:rPr>
            <a:t>3</a:t>
          </a:r>
          <a:r>
            <a:rPr kumimoji="1" lang="ja-JP" altLang="en-US" sz="800">
              <a:latin typeface="HGSｺﾞｼｯｸM" panose="020B0600000000000000" pitchFamily="50" charset="-128"/>
              <a:ea typeface="HGSｺﾞｼｯｸM" panose="020B0600000000000000" pitchFamily="50" charset="-128"/>
            </a:rPr>
            <a:t>年</a:t>
          </a:r>
          <a:r>
            <a:rPr kumimoji="1" lang="en-US" altLang="ja-JP" sz="800">
              <a:latin typeface="HGSｺﾞｼｯｸM" panose="020B0600000000000000" pitchFamily="50" charset="-128"/>
              <a:ea typeface="HGSｺﾞｼｯｸM" panose="020B0600000000000000" pitchFamily="50" charset="-128"/>
            </a:rPr>
            <a:t>8</a:t>
          </a:r>
          <a:r>
            <a:rPr kumimoji="1" lang="ja-JP" altLang="en-US" sz="800">
              <a:latin typeface="HGSｺﾞｼｯｸM" panose="020B0600000000000000" pitchFamily="50" charset="-128"/>
              <a:ea typeface="HGSｺﾞｼｯｸM" panose="020B0600000000000000" pitchFamily="50" charset="-128"/>
            </a:rPr>
            <a:t>月へ向けて準備！</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r>
            <a:rPr kumimoji="1" lang="ja-JP" altLang="en-US" sz="800">
              <a:latin typeface="HGSｺﾞｼｯｸM" panose="020B0600000000000000" pitchFamily="50" charset="-128"/>
              <a:ea typeface="HGSｺﾞｼｯｸM" panose="020B0600000000000000" pitchFamily="50" charset="-128"/>
            </a:rPr>
            <a:t>の履修登録前に、</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公開試験</a:t>
          </a:r>
          <a:r>
            <a:rPr kumimoji="1" lang="en-US" altLang="ja-JP" sz="800">
              <a:latin typeface="HGSｺﾞｼｯｸM" panose="020B0600000000000000" pitchFamily="50" charset="-128"/>
              <a:ea typeface="HGSｺﾞｼｯｸM" panose="020B0600000000000000" pitchFamily="50" charset="-128"/>
            </a:rPr>
            <a:t>orTOEIC(IP)</a:t>
          </a:r>
          <a:r>
            <a:rPr kumimoji="1" lang="ja-JP" altLang="en-US" sz="800">
              <a:latin typeface="HGSｺﾞｼｯｸM" panose="020B0600000000000000" pitchFamily="50" charset="-128"/>
              <a:ea typeface="HGSｺﾞｼｯｸM" panose="020B0600000000000000" pitchFamily="50" charset="-128"/>
            </a:rPr>
            <a:t>試験で</a:t>
          </a:r>
          <a:endParaRPr kumimoji="1" lang="en-US" altLang="ja-JP" sz="800">
            <a:latin typeface="HGSｺﾞｼｯｸM" panose="020B0600000000000000" pitchFamily="50" charset="-128"/>
            <a:ea typeface="HGSｺﾞｼｯｸM" panose="020B0600000000000000" pitchFamily="50" charset="-128"/>
          </a:endParaRPr>
        </a:p>
        <a:p>
          <a:r>
            <a:rPr kumimoji="1" lang="en-US" altLang="ja-JP" sz="800">
              <a:latin typeface="HGSｺﾞｼｯｸM" panose="020B0600000000000000" pitchFamily="50" charset="-128"/>
              <a:ea typeface="HGSｺﾞｼｯｸM" panose="020B0600000000000000" pitchFamily="50" charset="-128"/>
            </a:rPr>
            <a:t>   650</a:t>
          </a:r>
          <a:r>
            <a:rPr kumimoji="1" lang="ja-JP" altLang="en-US" sz="800">
              <a:latin typeface="HGSｺﾞｼｯｸM" panose="020B0600000000000000" pitchFamily="50" charset="-128"/>
              <a:ea typeface="HGSｺﾞｼｯｸM" panose="020B0600000000000000" pitchFamily="50" charset="-128"/>
            </a:rPr>
            <a:t>点以上取得の場合は手続きの上、当該科目を秀とし出席を免除。</a:t>
          </a:r>
          <a:endParaRPr kumimoji="1" lang="en-US" altLang="ja-JP" sz="800">
            <a:latin typeface="HGSｺﾞｼｯｸM" panose="020B0600000000000000" pitchFamily="50" charset="-128"/>
            <a:ea typeface="HGSｺﾞｼｯｸM" panose="020B0600000000000000" pitchFamily="50" charset="-128"/>
          </a:endParaRPr>
        </a:p>
        <a:p>
          <a:endParaRPr kumimoji="1" lang="en-US" altLang="ja-JP" sz="800">
            <a:latin typeface="HGSｺﾞｼｯｸM" panose="020B0600000000000000" pitchFamily="50" charset="-128"/>
            <a:ea typeface="HGSｺﾞｼｯｸM" panose="020B0600000000000000" pitchFamily="50" charset="-128"/>
          </a:endParaRPr>
        </a:p>
        <a:p>
          <a:endParaRPr kumimoji="1" lang="ja-JP" altLang="en-US" sz="800">
            <a:latin typeface="HGSｺﾞｼｯｸM" panose="020B0600000000000000" pitchFamily="50" charset="-128"/>
            <a:ea typeface="HGSｺﾞｼｯｸM" panose="020B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55</xdr:col>
      <xdr:colOff>24849</xdr:colOff>
      <xdr:row>70</xdr:row>
      <xdr:rowOff>33132</xdr:rowOff>
    </xdr:from>
    <xdr:to>
      <xdr:col>62</xdr:col>
      <xdr:colOff>1479176</xdr:colOff>
      <xdr:row>76</xdr:row>
      <xdr:rowOff>24970</xdr:rowOff>
    </xdr:to>
    <xdr:sp macro="" textlink="">
      <xdr:nvSpPr>
        <xdr:cNvPr id="2" name="テキスト ボックス 1">
          <a:extLst>
            <a:ext uri="{FF2B5EF4-FFF2-40B4-BE49-F238E27FC236}">
              <a16:creationId xmlns:a16="http://schemas.microsoft.com/office/drawing/2014/main" id="{96BBC2D1-89E0-4A67-B6F7-E8C06A21C8C9}"/>
            </a:ext>
          </a:extLst>
        </xdr:cNvPr>
        <xdr:cNvSpPr txBox="1"/>
      </xdr:nvSpPr>
      <xdr:spPr>
        <a:xfrm>
          <a:off x="17722299" y="11653632"/>
          <a:ext cx="4416602" cy="906238"/>
        </a:xfrm>
        <a:prstGeom prst="rect">
          <a:avLst/>
        </a:prstGeom>
        <a:solidFill>
          <a:srgbClr val="FFFF75"/>
        </a:solidFill>
        <a:ln w="19050" cmpd="dbl">
          <a:solidFill>
            <a:srgbClr val="00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HGSｺﾞｼｯｸM" panose="020B0600000000000000" pitchFamily="50" charset="-128"/>
              <a:ea typeface="HGSｺﾞｼｯｸM" panose="020B0600000000000000" pitchFamily="50" charset="-128"/>
            </a:rPr>
            <a:t>注意１：　</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p>
        <a:p>
          <a:r>
            <a:rPr kumimoji="1" lang="ja-JP" altLang="en-US" sz="800">
              <a:latin typeface="HGSｺﾞｼｯｸM" panose="020B0600000000000000" pitchFamily="50" charset="-128"/>
              <a:ea typeface="HGSｺﾞｼｯｸM" panose="020B0600000000000000" pitchFamily="50" charset="-128"/>
            </a:rPr>
            <a:t>３年前期期末試験中に </a:t>
          </a:r>
          <a:r>
            <a:rPr kumimoji="1" lang="en-US" altLang="ja-JP" sz="800">
              <a:latin typeface="HGSｺﾞｼｯｸM" panose="020B0600000000000000" pitchFamily="50" charset="-128"/>
              <a:ea typeface="HGSｺﾞｼｯｸM" panose="020B0600000000000000" pitchFamily="50" charset="-128"/>
            </a:rPr>
            <a:t>TOEIC(IP)</a:t>
          </a:r>
          <a:r>
            <a:rPr kumimoji="1" lang="ja-JP" altLang="en-US" sz="800">
              <a:latin typeface="HGSｺﾞｼｯｸM" panose="020B0600000000000000" pitchFamily="50" charset="-128"/>
              <a:ea typeface="HGSｺﾞｼｯｸM" panose="020B0600000000000000" pitchFamily="50" charset="-128"/>
            </a:rPr>
            <a:t>試験を実施。</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点以上合格、</a:t>
          </a:r>
          <a:r>
            <a:rPr kumimoji="1" lang="en-US" altLang="ja-JP" sz="800">
              <a:latin typeface="HGSｺﾞｼｯｸM" panose="020B0600000000000000" pitchFamily="50" charset="-128"/>
              <a:ea typeface="HGSｺﾞｼｯｸM" panose="020B0600000000000000" pitchFamily="50" charset="-128"/>
            </a:rPr>
            <a:t>299</a:t>
          </a:r>
          <a:r>
            <a:rPr kumimoji="1" lang="ja-JP" altLang="en-US" sz="800">
              <a:latin typeface="HGSｺﾞｼｯｸM" panose="020B0600000000000000" pitchFamily="50" charset="-128"/>
              <a:ea typeface="HGSｺﾞｼｯｸM" panose="020B0600000000000000" pitchFamily="50" charset="-128"/>
            </a:rPr>
            <a:t>点以下不合格。</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不合格者は自費で</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試験で</a:t>
          </a:r>
          <a:r>
            <a:rPr kumimoji="1" lang="en-US" altLang="ja-JP" sz="800">
              <a:latin typeface="HGSｺﾞｼｯｸM" panose="020B0600000000000000" pitchFamily="50" charset="-128"/>
              <a:ea typeface="HGSｺﾞｼｯｸM" panose="020B0600000000000000" pitchFamily="50" charset="-128"/>
            </a:rPr>
            <a:t>300</a:t>
          </a:r>
          <a:r>
            <a:rPr kumimoji="1" lang="ja-JP" altLang="en-US" sz="800">
              <a:latin typeface="HGSｺﾞｼｯｸM" panose="020B0600000000000000" pitchFamily="50" charset="-128"/>
              <a:ea typeface="HGSｺﾞｼｯｸM" panose="020B0600000000000000" pitchFamily="50" charset="-128"/>
            </a:rPr>
            <a:t>点以上を取得しなければ卒業不可。</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・「ぎゅっと</a:t>
          </a:r>
          <a:r>
            <a:rPr kumimoji="1" lang="en-US" altLang="ja-JP" sz="800">
              <a:latin typeface="HGSｺﾞｼｯｸM" panose="020B0600000000000000" pitchFamily="50" charset="-128"/>
              <a:ea typeface="HGSｺﾞｼｯｸM" panose="020B0600000000000000" pitchFamily="50" charset="-128"/>
            </a:rPr>
            <a:t>e </a:t>
          </a:r>
          <a:r>
            <a:rPr kumimoji="1" lang="ja-JP" altLang="en-US" sz="800">
              <a:latin typeface="HGSｺﾞｼｯｸM" panose="020B0600000000000000" pitchFamily="50" charset="-128"/>
              <a:ea typeface="HGSｺﾞｼｯｸM" panose="020B0600000000000000" pitchFamily="50" charset="-128"/>
            </a:rPr>
            <a:t>リスニング</a:t>
          </a:r>
          <a:r>
            <a:rPr kumimoji="1" lang="en-US" altLang="ja-JP" sz="800">
              <a:latin typeface="HGSｺﾞｼｯｸM" panose="020B0600000000000000" pitchFamily="50" charset="-128"/>
              <a:ea typeface="HGSｺﾞｼｯｸM" panose="020B0600000000000000" pitchFamily="50" charset="-128"/>
            </a:rPr>
            <a:t>&amp;</a:t>
          </a:r>
          <a:r>
            <a:rPr kumimoji="1" lang="ja-JP" altLang="en-US" sz="800">
              <a:latin typeface="HGSｺﾞｼｯｸM" panose="020B0600000000000000" pitchFamily="50" charset="-128"/>
              <a:ea typeface="HGSｺﾞｼｯｸM" panose="020B0600000000000000" pitchFamily="50" charset="-128"/>
            </a:rPr>
            <a:t>リーディング」を活用し</a:t>
          </a:r>
          <a:r>
            <a:rPr kumimoji="1" lang="en-US" altLang="ja-JP" sz="800">
              <a:latin typeface="HGSｺﾞｼｯｸM" panose="020B0600000000000000" pitchFamily="50" charset="-128"/>
              <a:ea typeface="HGSｺﾞｼｯｸM" panose="020B0600000000000000" pitchFamily="50" charset="-128"/>
            </a:rPr>
            <a:t>3</a:t>
          </a:r>
          <a:r>
            <a:rPr kumimoji="1" lang="ja-JP" altLang="en-US" sz="800">
              <a:latin typeface="HGSｺﾞｼｯｸM" panose="020B0600000000000000" pitchFamily="50" charset="-128"/>
              <a:ea typeface="HGSｺﾞｼｯｸM" panose="020B0600000000000000" pitchFamily="50" charset="-128"/>
            </a:rPr>
            <a:t>年</a:t>
          </a:r>
          <a:r>
            <a:rPr kumimoji="1" lang="en-US" altLang="ja-JP" sz="800">
              <a:latin typeface="HGSｺﾞｼｯｸM" panose="020B0600000000000000" pitchFamily="50" charset="-128"/>
              <a:ea typeface="HGSｺﾞｼｯｸM" panose="020B0600000000000000" pitchFamily="50" charset="-128"/>
            </a:rPr>
            <a:t>8</a:t>
          </a:r>
          <a:r>
            <a:rPr kumimoji="1" lang="ja-JP" altLang="en-US" sz="800">
              <a:latin typeface="HGSｺﾞｼｯｸM" panose="020B0600000000000000" pitchFamily="50" charset="-128"/>
              <a:ea typeface="HGSｺﾞｼｯｸM" panose="020B0600000000000000" pitchFamily="50" charset="-128"/>
            </a:rPr>
            <a:t>月へ向けて準備！</a:t>
          </a:r>
          <a:endParaRPr kumimoji="1" lang="en-US" altLang="ja-JP" sz="800">
            <a:latin typeface="HGSｺﾞｼｯｸM" panose="020B0600000000000000" pitchFamily="50" charset="-128"/>
            <a:ea typeface="HGSｺﾞｼｯｸM" panose="020B0600000000000000" pitchFamily="50" charset="-128"/>
          </a:endParaRPr>
        </a:p>
        <a:p>
          <a:r>
            <a:rPr kumimoji="1" lang="ja-JP" altLang="en-US" sz="800">
              <a:latin typeface="HGSｺﾞｼｯｸM" panose="020B0600000000000000" pitchFamily="50" charset="-128"/>
              <a:ea typeface="HGSｺﾞｼｯｸM" panose="020B0600000000000000" pitchFamily="50" charset="-128"/>
            </a:rPr>
            <a:t>・</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英語演習</a:t>
          </a:r>
          <a:r>
            <a:rPr kumimoji="1" lang="en-US" altLang="ja-JP" sz="800">
              <a:latin typeface="HGSｺﾞｼｯｸM" panose="020B0600000000000000" pitchFamily="50" charset="-128"/>
              <a:ea typeface="HGSｺﾞｼｯｸM" panose="020B0600000000000000" pitchFamily="50" charset="-128"/>
            </a:rPr>
            <a:t>Ⅱ</a:t>
          </a:r>
          <a:r>
            <a:rPr kumimoji="1" lang="ja-JP" altLang="en-US" sz="800">
              <a:latin typeface="HGSｺﾞｼｯｸM" panose="020B0600000000000000" pitchFamily="50" charset="-128"/>
              <a:ea typeface="HGSｺﾞｼｯｸM" panose="020B0600000000000000" pitchFamily="50" charset="-128"/>
            </a:rPr>
            <a:t>の履修登録前に、</a:t>
          </a:r>
          <a:r>
            <a:rPr kumimoji="1" lang="en-US" altLang="ja-JP" sz="800">
              <a:latin typeface="HGSｺﾞｼｯｸM" panose="020B0600000000000000" pitchFamily="50" charset="-128"/>
              <a:ea typeface="HGSｺﾞｼｯｸM" panose="020B0600000000000000" pitchFamily="50" charset="-128"/>
            </a:rPr>
            <a:t>TOEIC</a:t>
          </a:r>
          <a:r>
            <a:rPr kumimoji="1" lang="ja-JP" altLang="en-US" sz="800">
              <a:latin typeface="HGSｺﾞｼｯｸM" panose="020B0600000000000000" pitchFamily="50" charset="-128"/>
              <a:ea typeface="HGSｺﾞｼｯｸM" panose="020B0600000000000000" pitchFamily="50" charset="-128"/>
            </a:rPr>
            <a:t>公開試験</a:t>
          </a:r>
          <a:r>
            <a:rPr kumimoji="1" lang="en-US" altLang="ja-JP" sz="800">
              <a:latin typeface="HGSｺﾞｼｯｸM" panose="020B0600000000000000" pitchFamily="50" charset="-128"/>
              <a:ea typeface="HGSｺﾞｼｯｸM" panose="020B0600000000000000" pitchFamily="50" charset="-128"/>
            </a:rPr>
            <a:t>orTOEIC(IP)</a:t>
          </a:r>
          <a:r>
            <a:rPr kumimoji="1" lang="ja-JP" altLang="en-US" sz="800">
              <a:latin typeface="HGSｺﾞｼｯｸM" panose="020B0600000000000000" pitchFamily="50" charset="-128"/>
              <a:ea typeface="HGSｺﾞｼｯｸM" panose="020B0600000000000000" pitchFamily="50" charset="-128"/>
            </a:rPr>
            <a:t>試験で</a:t>
          </a:r>
          <a:endParaRPr kumimoji="1" lang="en-US" altLang="ja-JP" sz="800">
            <a:latin typeface="HGSｺﾞｼｯｸM" panose="020B0600000000000000" pitchFamily="50" charset="-128"/>
            <a:ea typeface="HGSｺﾞｼｯｸM" panose="020B0600000000000000" pitchFamily="50" charset="-128"/>
          </a:endParaRPr>
        </a:p>
        <a:p>
          <a:r>
            <a:rPr kumimoji="1" lang="en-US" altLang="ja-JP" sz="800">
              <a:latin typeface="HGSｺﾞｼｯｸM" panose="020B0600000000000000" pitchFamily="50" charset="-128"/>
              <a:ea typeface="HGSｺﾞｼｯｸM" panose="020B0600000000000000" pitchFamily="50" charset="-128"/>
            </a:rPr>
            <a:t>   650</a:t>
          </a:r>
          <a:r>
            <a:rPr kumimoji="1" lang="ja-JP" altLang="en-US" sz="800">
              <a:latin typeface="HGSｺﾞｼｯｸM" panose="020B0600000000000000" pitchFamily="50" charset="-128"/>
              <a:ea typeface="HGSｺﾞｼｯｸM" panose="020B0600000000000000" pitchFamily="50" charset="-128"/>
            </a:rPr>
            <a:t>点以上取得の場合は手続きの上、当該科目を秀とし出席を免除。</a:t>
          </a:r>
          <a:endParaRPr kumimoji="1" lang="en-US" altLang="ja-JP" sz="800">
            <a:latin typeface="HGSｺﾞｼｯｸM" panose="020B0600000000000000" pitchFamily="50" charset="-128"/>
            <a:ea typeface="HGSｺﾞｼｯｸM" panose="020B0600000000000000" pitchFamily="50" charset="-128"/>
          </a:endParaRPr>
        </a:p>
        <a:p>
          <a:endParaRPr kumimoji="1" lang="en-US" altLang="ja-JP" sz="800">
            <a:latin typeface="HGSｺﾞｼｯｸM" panose="020B0600000000000000" pitchFamily="50" charset="-128"/>
            <a:ea typeface="HGSｺﾞｼｯｸM" panose="020B0600000000000000" pitchFamily="50" charset="-128"/>
          </a:endParaRPr>
        </a:p>
        <a:p>
          <a:endParaRPr kumimoji="1" lang="ja-JP" altLang="en-US" sz="800">
            <a:latin typeface="HGSｺﾞｼｯｸM" panose="020B0600000000000000" pitchFamily="50" charset="-128"/>
            <a:ea typeface="HGSｺﾞｼｯｸM" panose="020B06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B2:K18"/>
  <sheetViews>
    <sheetView zoomScale="85" zoomScaleNormal="85" workbookViewId="0">
      <selection activeCell="W35" sqref="W35"/>
    </sheetView>
  </sheetViews>
  <sheetFormatPr defaultRowHeight="13.5"/>
  <cols>
    <col min="1" max="1" width="0.625" customWidth="1"/>
    <col min="3" max="3" width="4.625" customWidth="1"/>
  </cols>
  <sheetData>
    <row r="2" spans="2:11" ht="16.5">
      <c r="B2" s="1051" t="s">
        <v>91</v>
      </c>
      <c r="C2" s="1052"/>
      <c r="D2" s="1263" t="s">
        <v>331</v>
      </c>
      <c r="E2" s="1052"/>
      <c r="F2" s="1052"/>
      <c r="G2" s="1052"/>
      <c r="H2" s="1052"/>
      <c r="I2" s="1052"/>
      <c r="J2" s="1052"/>
      <c r="K2" s="1052"/>
    </row>
    <row r="3" spans="2:11">
      <c r="B3" s="169"/>
    </row>
    <row r="4" spans="2:11">
      <c r="B4" s="169"/>
    </row>
    <row r="5" spans="2:11">
      <c r="B5" s="169"/>
    </row>
    <row r="6" spans="2:11">
      <c r="B6" s="169"/>
    </row>
    <row r="7" spans="2:11" ht="14.25" thickBot="1">
      <c r="B7" s="169"/>
    </row>
    <row r="8" spans="2:11" ht="15.75" thickTop="1" thickBot="1">
      <c r="B8" s="1053" t="s">
        <v>102</v>
      </c>
      <c r="C8" s="1758" t="s">
        <v>536</v>
      </c>
      <c r="D8" s="1759"/>
      <c r="E8" s="1759"/>
    </row>
    <row r="9" spans="2:11" ht="14.25" thickTop="1">
      <c r="B9" s="181"/>
      <c r="C9" s="1054" t="s">
        <v>96</v>
      </c>
      <c r="D9" s="1052"/>
      <c r="E9" s="1052"/>
      <c r="F9" s="1052"/>
      <c r="G9" s="1052"/>
      <c r="H9" s="1052"/>
      <c r="I9" s="1052"/>
      <c r="J9" s="1052"/>
      <c r="K9" s="1052"/>
    </row>
    <row r="10" spans="2:11">
      <c r="C10" s="1052"/>
      <c r="D10" s="978" t="s">
        <v>278</v>
      </c>
      <c r="E10" s="1052"/>
      <c r="F10" s="1052"/>
      <c r="G10" s="1052"/>
      <c r="H10" s="1052"/>
      <c r="I10" s="1052"/>
      <c r="J10" s="1052"/>
      <c r="K10" s="1052"/>
    </row>
    <row r="11" spans="2:11">
      <c r="C11" s="1054"/>
      <c r="D11" s="978" t="s">
        <v>276</v>
      </c>
      <c r="E11" s="1052"/>
      <c r="F11" s="1052"/>
      <c r="G11" s="1052"/>
      <c r="H11" s="1052"/>
      <c r="I11" s="1052"/>
      <c r="J11" s="1052"/>
      <c r="K11" s="1052"/>
    </row>
    <row r="12" spans="2:11">
      <c r="C12" s="1052"/>
      <c r="D12" s="1052" t="s">
        <v>279</v>
      </c>
      <c r="E12" s="1052"/>
      <c r="F12" s="1052"/>
      <c r="G12" s="1052"/>
      <c r="H12" s="1052"/>
      <c r="I12" s="1052"/>
      <c r="J12" s="1052"/>
      <c r="K12" s="1052"/>
    </row>
    <row r="13" spans="2:11">
      <c r="C13" s="1052"/>
      <c r="D13" s="1052" t="s">
        <v>537</v>
      </c>
      <c r="E13" s="1052"/>
      <c r="F13" s="1052"/>
      <c r="G13" s="1052"/>
      <c r="H13" s="1052"/>
      <c r="I13" s="1052"/>
      <c r="J13" s="1052"/>
      <c r="K13" s="1052"/>
    </row>
    <row r="14" spans="2:11">
      <c r="C14" s="1054" t="s">
        <v>274</v>
      </c>
      <c r="D14" s="1052"/>
      <c r="E14" s="1052"/>
      <c r="F14" s="1052"/>
      <c r="G14" s="1052"/>
      <c r="H14" s="1052"/>
      <c r="I14" s="1052"/>
      <c r="J14" s="1052"/>
      <c r="K14" s="1052"/>
    </row>
    <row r="15" spans="2:11">
      <c r="C15" s="1052"/>
      <c r="D15" s="1052" t="s">
        <v>275</v>
      </c>
      <c r="E15" s="1052"/>
      <c r="F15" s="1052"/>
      <c r="G15" s="1052"/>
      <c r="H15" s="1052"/>
      <c r="I15" s="1052"/>
      <c r="J15" s="1052"/>
      <c r="K15" s="1052"/>
    </row>
    <row r="16" spans="2:11">
      <c r="C16" s="1052"/>
      <c r="D16" s="1052"/>
      <c r="E16" s="1052"/>
      <c r="F16" s="1052"/>
      <c r="G16" s="1052"/>
      <c r="H16" s="1052"/>
      <c r="I16" s="1052"/>
      <c r="J16" s="1052"/>
      <c r="K16" s="1052"/>
    </row>
    <row r="17" spans="3:4">
      <c r="C17" s="1054" t="s">
        <v>335</v>
      </c>
    </row>
    <row r="18" spans="3:4" ht="14.25">
      <c r="D18" s="1269" t="s">
        <v>336</v>
      </c>
    </row>
  </sheetData>
  <sheetProtection algorithmName="SHA-512" hashValue="irqwkOxpQNojddsmHKzHuiMDGNkz0D5C8M0ydyLU4YWRHq4wEI8E7UEBvkuO9AFF5uq5gO1zdrSooKhXo97Low==" saltValue="O5OQmCNuyfxOUMKjjzT1og==" spinCount="100000" sheet="1" objects="1" scenarios="1"/>
  <mergeCells count="1">
    <mergeCell ref="C8:E8"/>
  </mergeCells>
  <phoneticPr fontId="1"/>
  <pageMargins left="0.25" right="0.25"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1F494-9511-4CFE-A681-1809FE943CFE}">
  <sheetPr>
    <tabColor rgb="FFFFFF00"/>
  </sheetPr>
  <dimension ref="A1:BZ235"/>
  <sheetViews>
    <sheetView zoomScaleNormal="100" zoomScaleSheetLayoutView="85" workbookViewId="0">
      <selection activeCell="AW60" sqref="AW60"/>
    </sheetView>
  </sheetViews>
  <sheetFormatPr defaultRowHeight="13.5"/>
  <cols>
    <col min="1" max="1" width="0.75" style="2" customWidth="1"/>
    <col min="2" max="3" width="3.125" style="2" customWidth="1"/>
    <col min="4" max="4" width="3.5" style="2" customWidth="1"/>
    <col min="5" max="5" width="16.5" style="2" customWidth="1"/>
    <col min="6" max="13" width="2.75" style="2" customWidth="1"/>
    <col min="14" max="14" width="3.25" style="47" customWidth="1"/>
    <col min="15" max="15" width="3.625" style="2" customWidth="1"/>
    <col min="16" max="16" width="3.75" style="47" customWidth="1"/>
    <col min="17" max="17" width="3.875" style="47" customWidth="1"/>
    <col min="18" max="18" width="11.5" style="47" customWidth="1"/>
    <col min="19" max="19" width="3.625" style="47" customWidth="1"/>
    <col min="20" max="20" width="9.25" style="2" customWidth="1"/>
    <col min="21" max="21" width="1.25" style="42" customWidth="1"/>
    <col min="22" max="22" width="1.25" style="2" customWidth="1"/>
    <col min="23" max="23" width="2.75" style="2" customWidth="1"/>
    <col min="24" max="24" width="3.625" style="2" customWidth="1"/>
    <col min="25" max="25" width="3.5" style="2" customWidth="1"/>
    <col min="26" max="26" width="20.375" style="2" customWidth="1"/>
    <col min="27" max="34" width="2.75" style="2" customWidth="1"/>
    <col min="35" max="35" width="3.25" style="47" customWidth="1"/>
    <col min="36" max="36" width="3.625" style="2" customWidth="1"/>
    <col min="37" max="37" width="3.75" style="47" customWidth="1"/>
    <col min="38" max="38" width="3.875" style="47" customWidth="1"/>
    <col min="39" max="39" width="11.5" style="47" customWidth="1"/>
    <col min="40" max="40" width="3.625" style="47" customWidth="1"/>
    <col min="41" max="41" width="8" style="2" customWidth="1"/>
    <col min="42" max="43" width="1.875" style="17" customWidth="1"/>
    <col min="44" max="44" width="2.75" style="17" customWidth="1"/>
    <col min="45" max="45" width="3.25" style="17" customWidth="1"/>
    <col min="46" max="46" width="3.25" style="2" customWidth="1"/>
    <col min="47" max="47" width="18" style="118" customWidth="1"/>
    <col min="48" max="55" width="2.625" style="2" customWidth="1"/>
    <col min="56" max="56" width="3" style="2" customWidth="1"/>
    <col min="57" max="57" width="3.625" style="2" customWidth="1"/>
    <col min="58" max="58" width="4" style="2" customWidth="1"/>
    <col min="59" max="59" width="3.375" style="2" customWidth="1"/>
    <col min="60" max="60" width="10" style="42" customWidth="1"/>
    <col min="61" max="61" width="3.75" style="2" customWidth="1"/>
    <col min="62" max="62" width="11.125" style="2" customWidth="1"/>
    <col min="63" max="63" width="19.75" style="42" customWidth="1"/>
    <col min="64" max="64" width="1.75" style="2" customWidth="1"/>
    <col min="65" max="65" width="4.5" style="2" customWidth="1"/>
    <col min="66" max="67" width="1.375" style="2" customWidth="1"/>
    <col min="68" max="68" width="16.125" style="2" customWidth="1"/>
    <col min="69" max="69" width="10.25" style="2" customWidth="1"/>
    <col min="70" max="71" width="2.75" style="2" customWidth="1"/>
    <col min="72" max="73" width="3.375" style="2" customWidth="1"/>
    <col min="74" max="74" width="0.625" style="2" customWidth="1"/>
    <col min="75" max="75" width="13.5" style="2" customWidth="1"/>
    <col min="76" max="76" width="8.375" style="2" customWidth="1"/>
    <col min="77" max="16384" width="9" style="2"/>
  </cols>
  <sheetData>
    <row r="1" spans="1:78" s="69" customFormat="1" ht="16.5" customHeight="1" thickTop="1" thickBot="1">
      <c r="B1" s="2208" t="s">
        <v>60</v>
      </c>
      <c r="C1" s="2208"/>
      <c r="D1" s="2208"/>
      <c r="E1" s="110"/>
      <c r="F1" s="70"/>
      <c r="G1" s="2208" t="s">
        <v>61</v>
      </c>
      <c r="H1" s="2208"/>
      <c r="I1" s="2208"/>
      <c r="J1" s="2208"/>
      <c r="K1" s="2210"/>
      <c r="L1" s="2211"/>
      <c r="M1" s="2211"/>
      <c r="N1" s="2211"/>
      <c r="O1" s="2211"/>
      <c r="P1" s="2212"/>
      <c r="Q1" s="2213" t="s">
        <v>87</v>
      </c>
      <c r="R1" s="2214"/>
      <c r="S1" s="2023"/>
      <c r="T1" s="2024"/>
      <c r="U1" s="388"/>
      <c r="W1" s="2208" t="s">
        <v>60</v>
      </c>
      <c r="X1" s="2208"/>
      <c r="Y1" s="2208"/>
      <c r="Z1" s="156" t="str">
        <f>IF($E1&lt;&gt;"",$E1,"")</f>
        <v/>
      </c>
      <c r="AA1" s="70"/>
      <c r="AB1" s="2208" t="s">
        <v>61</v>
      </c>
      <c r="AC1" s="2208"/>
      <c r="AD1" s="2208"/>
      <c r="AE1" s="2208"/>
      <c r="AF1" s="2209" t="str">
        <f>IF($K1&lt;&gt;"",$K1,"")</f>
        <v/>
      </c>
      <c r="AG1" s="2209"/>
      <c r="AH1" s="2209"/>
      <c r="AI1" s="2209"/>
      <c r="AJ1" s="2209"/>
      <c r="AK1" s="2209"/>
      <c r="AL1" s="2208" t="s">
        <v>87</v>
      </c>
      <c r="AM1" s="2208"/>
      <c r="AN1" s="2009" t="str">
        <f>IF($S1&lt;&gt;"",$S1,"")</f>
        <v/>
      </c>
      <c r="AO1" s="2009"/>
      <c r="AR1" s="2208" t="s">
        <v>60</v>
      </c>
      <c r="AS1" s="2208"/>
      <c r="AT1" s="2208"/>
      <c r="AU1" s="156" t="str">
        <f>IF($E1&lt;&gt;"",$E1,"")</f>
        <v/>
      </c>
      <c r="AV1" s="2208" t="s">
        <v>61</v>
      </c>
      <c r="AW1" s="2208"/>
      <c r="AX1" s="2208"/>
      <c r="AY1" s="2208"/>
      <c r="AZ1" s="2209" t="str">
        <f>IF($K1&lt;&gt;"",$K1,"")</f>
        <v/>
      </c>
      <c r="BA1" s="2209"/>
      <c r="BB1" s="2209"/>
      <c r="BC1" s="2209"/>
      <c r="BD1" s="2209"/>
      <c r="BE1" s="2209"/>
      <c r="BF1" s="70"/>
      <c r="BG1" s="2208" t="s">
        <v>59</v>
      </c>
      <c r="BH1" s="2208"/>
      <c r="BI1" s="2009" t="str">
        <f>IF($S1&lt;&gt;"",$S1,"")</f>
        <v/>
      </c>
      <c r="BJ1" s="2009"/>
      <c r="BK1" s="1030"/>
    </row>
    <row r="2" spans="1:78" ht="4.5" customHeight="1" thickTop="1" thickBot="1">
      <c r="F2" s="37"/>
      <c r="G2" s="37"/>
      <c r="H2" s="37"/>
      <c r="I2" s="37"/>
      <c r="J2" s="37"/>
      <c r="K2" s="37"/>
      <c r="L2" s="37"/>
      <c r="M2" s="37"/>
      <c r="N2" s="661"/>
      <c r="O2" s="36"/>
      <c r="P2" s="661"/>
      <c r="Q2" s="661"/>
      <c r="R2" s="661"/>
      <c r="S2" s="661"/>
      <c r="T2" s="37"/>
      <c r="U2" s="12"/>
      <c r="AA2" s="37"/>
      <c r="AB2" s="37"/>
      <c r="AC2" s="37"/>
      <c r="AD2" s="37"/>
      <c r="AE2" s="37"/>
      <c r="AF2" s="37"/>
      <c r="AG2" s="37"/>
      <c r="AH2" s="37"/>
      <c r="AI2" s="661"/>
      <c r="AJ2" s="36"/>
      <c r="AK2" s="661"/>
      <c r="AL2" s="661"/>
      <c r="AM2" s="661"/>
      <c r="AN2" s="661"/>
      <c r="AO2" s="37"/>
      <c r="AR2" s="38"/>
      <c r="AS2" s="38"/>
      <c r="AT2" s="37"/>
      <c r="AU2" s="115"/>
      <c r="AV2" s="37"/>
      <c r="AW2" s="37"/>
      <c r="AX2" s="37"/>
      <c r="AY2" s="37"/>
      <c r="AZ2" s="37"/>
      <c r="BA2" s="37"/>
      <c r="BB2" s="37"/>
      <c r="BC2" s="37"/>
      <c r="BD2" s="37"/>
      <c r="BE2" s="36"/>
      <c r="BF2" s="37"/>
      <c r="BG2" s="37"/>
      <c r="BH2" s="120"/>
      <c r="BI2" s="37"/>
      <c r="BJ2" s="51"/>
      <c r="BK2" s="12"/>
    </row>
    <row r="3" spans="1:78" ht="14.25" customHeight="1" thickTop="1" thickBot="1">
      <c r="A3" s="39"/>
      <c r="B3" s="2261" t="s">
        <v>318</v>
      </c>
      <c r="C3" s="2262"/>
      <c r="D3" s="2262"/>
      <c r="E3" s="2263"/>
      <c r="F3" s="2264" t="s">
        <v>103</v>
      </c>
      <c r="G3" s="2265"/>
      <c r="H3" s="2265"/>
      <c r="I3" s="2265"/>
      <c r="J3" s="2265"/>
      <c r="K3" s="2265"/>
      <c r="L3" s="2265"/>
      <c r="M3" s="2266"/>
      <c r="N3" s="2250" t="s">
        <v>1</v>
      </c>
      <c r="O3" s="2165" t="s">
        <v>95</v>
      </c>
      <c r="P3" s="2258" t="s">
        <v>40</v>
      </c>
      <c r="Q3" s="2191" t="s">
        <v>0</v>
      </c>
      <c r="R3" s="1990" t="s">
        <v>100</v>
      </c>
      <c r="S3" s="2199" t="s">
        <v>7</v>
      </c>
      <c r="T3" s="1961" t="s">
        <v>300</v>
      </c>
      <c r="U3" s="389"/>
      <c r="V3" s="39"/>
      <c r="W3" s="2241" t="str">
        <f>$B$3</f>
        <v>2019年度入学生</v>
      </c>
      <c r="X3" s="2242"/>
      <c r="Y3" s="2242"/>
      <c r="Z3" s="2243"/>
      <c r="AA3" s="2247" t="s">
        <v>103</v>
      </c>
      <c r="AB3" s="2248"/>
      <c r="AC3" s="2248"/>
      <c r="AD3" s="2248"/>
      <c r="AE3" s="2248"/>
      <c r="AF3" s="2248"/>
      <c r="AG3" s="2248"/>
      <c r="AH3" s="2249"/>
      <c r="AI3" s="2250" t="s">
        <v>1</v>
      </c>
      <c r="AJ3" s="2165" t="s">
        <v>95</v>
      </c>
      <c r="AK3" s="2258" t="s">
        <v>40</v>
      </c>
      <c r="AL3" s="2191" t="s">
        <v>0</v>
      </c>
      <c r="AM3" s="2196"/>
      <c r="AN3" s="2199" t="s">
        <v>7</v>
      </c>
      <c r="AO3" s="2202"/>
      <c r="AP3" s="18"/>
      <c r="AQ3" s="40"/>
      <c r="AR3" s="2241" t="str">
        <f>$B$3</f>
        <v>2019年度入学生</v>
      </c>
      <c r="AS3" s="2242"/>
      <c r="AT3" s="2242"/>
      <c r="AU3" s="2243"/>
      <c r="AV3" s="2247" t="s">
        <v>103</v>
      </c>
      <c r="AW3" s="2248"/>
      <c r="AX3" s="2248"/>
      <c r="AY3" s="2248"/>
      <c r="AZ3" s="2248"/>
      <c r="BA3" s="2248"/>
      <c r="BB3" s="2248"/>
      <c r="BC3" s="2249"/>
      <c r="BD3" s="2255" t="s">
        <v>1</v>
      </c>
      <c r="BE3" s="2165" t="s">
        <v>95</v>
      </c>
      <c r="BF3" s="2258" t="s">
        <v>40</v>
      </c>
      <c r="BG3" s="2191" t="s">
        <v>0</v>
      </c>
      <c r="BH3" s="2223" t="s">
        <v>93</v>
      </c>
      <c r="BI3" s="2215" t="s">
        <v>7</v>
      </c>
      <c r="BJ3" s="2218" t="s">
        <v>99</v>
      </c>
      <c r="BK3" s="166"/>
    </row>
    <row r="4" spans="1:78" ht="14.25" customHeight="1" thickTop="1" thickBot="1">
      <c r="A4" s="39"/>
      <c r="B4" s="2244" t="s">
        <v>277</v>
      </c>
      <c r="C4" s="2245"/>
      <c r="D4" s="2245"/>
      <c r="E4" s="2245"/>
      <c r="F4" s="2001">
        <v>2019</v>
      </c>
      <c r="G4" s="2002"/>
      <c r="H4" s="2003">
        <v>2020</v>
      </c>
      <c r="I4" s="2002"/>
      <c r="J4" s="2003">
        <v>2021</v>
      </c>
      <c r="K4" s="2002"/>
      <c r="L4" s="2003">
        <v>2022</v>
      </c>
      <c r="M4" s="2004"/>
      <c r="N4" s="2250"/>
      <c r="O4" s="2166"/>
      <c r="P4" s="2259"/>
      <c r="Q4" s="2192"/>
      <c r="R4" s="1991"/>
      <c r="S4" s="2200"/>
      <c r="T4" s="1962"/>
      <c r="U4" s="389"/>
      <c r="V4" s="39"/>
      <c r="W4" s="2244" t="str">
        <f>$B$4</f>
        <v>システム理化学科
物理物質システムコース</v>
      </c>
      <c r="X4" s="2245"/>
      <c r="Y4" s="2245"/>
      <c r="Z4" s="2246"/>
      <c r="AA4" s="2254">
        <f>F4</f>
        <v>2019</v>
      </c>
      <c r="AB4" s="2253"/>
      <c r="AC4" s="2252">
        <f>H4</f>
        <v>2020</v>
      </c>
      <c r="AD4" s="2253"/>
      <c r="AE4" s="2252">
        <f>J4</f>
        <v>2021</v>
      </c>
      <c r="AF4" s="2253"/>
      <c r="AG4" s="2252">
        <f>L4</f>
        <v>2022</v>
      </c>
      <c r="AH4" s="2253"/>
      <c r="AI4" s="2250"/>
      <c r="AJ4" s="2166"/>
      <c r="AK4" s="2259"/>
      <c r="AL4" s="2192"/>
      <c r="AM4" s="2197"/>
      <c r="AN4" s="2200"/>
      <c r="AO4" s="2203"/>
      <c r="AP4" s="18"/>
      <c r="AQ4" s="40"/>
      <c r="AR4" s="2244" t="str">
        <f>$B$4</f>
        <v>システム理化学科
物理物質システムコース</v>
      </c>
      <c r="AS4" s="2245"/>
      <c r="AT4" s="2245"/>
      <c r="AU4" s="2246"/>
      <c r="AV4" s="2254">
        <f>F4</f>
        <v>2019</v>
      </c>
      <c r="AW4" s="2253"/>
      <c r="AX4" s="2252">
        <f>H4</f>
        <v>2020</v>
      </c>
      <c r="AY4" s="2253"/>
      <c r="AZ4" s="2252">
        <f>J4</f>
        <v>2021</v>
      </c>
      <c r="BA4" s="2253"/>
      <c r="BB4" s="2252">
        <f>L4</f>
        <v>2022</v>
      </c>
      <c r="BC4" s="2253"/>
      <c r="BD4" s="2256"/>
      <c r="BE4" s="2166"/>
      <c r="BF4" s="2259"/>
      <c r="BG4" s="2192"/>
      <c r="BH4" s="2224"/>
      <c r="BI4" s="2216"/>
      <c r="BJ4" s="2219"/>
      <c r="BK4" s="166"/>
    </row>
    <row r="5" spans="1:78" ht="15.75" customHeight="1" thickTop="1" thickBot="1">
      <c r="A5" s="39"/>
      <c r="B5" s="2244"/>
      <c r="C5" s="2245"/>
      <c r="D5" s="2245"/>
      <c r="E5" s="2245"/>
      <c r="F5" s="2237" t="s">
        <v>104</v>
      </c>
      <c r="G5" s="2238"/>
      <c r="H5" s="2239" t="s">
        <v>105</v>
      </c>
      <c r="I5" s="2240"/>
      <c r="J5" s="2239" t="s">
        <v>106</v>
      </c>
      <c r="K5" s="2240"/>
      <c r="L5" s="2239" t="s">
        <v>107</v>
      </c>
      <c r="M5" s="2240"/>
      <c r="N5" s="2250"/>
      <c r="O5" s="2166"/>
      <c r="P5" s="2259"/>
      <c r="Q5" s="2192"/>
      <c r="R5" s="1991"/>
      <c r="S5" s="2200"/>
      <c r="T5" s="1962"/>
      <c r="U5" s="389"/>
      <c r="V5" s="39"/>
      <c r="W5" s="2244"/>
      <c r="X5" s="2245"/>
      <c r="Y5" s="2245"/>
      <c r="Z5" s="2246"/>
      <c r="AA5" s="2230" t="s">
        <v>104</v>
      </c>
      <c r="AB5" s="2229"/>
      <c r="AC5" s="2230" t="s">
        <v>105</v>
      </c>
      <c r="AD5" s="2229"/>
      <c r="AE5" s="2230" t="s">
        <v>106</v>
      </c>
      <c r="AF5" s="2229"/>
      <c r="AG5" s="2230" t="s">
        <v>107</v>
      </c>
      <c r="AH5" s="2229"/>
      <c r="AI5" s="2250"/>
      <c r="AJ5" s="2166"/>
      <c r="AK5" s="2259"/>
      <c r="AL5" s="2192"/>
      <c r="AM5" s="2197"/>
      <c r="AN5" s="2200"/>
      <c r="AO5" s="2203"/>
      <c r="AP5" s="18"/>
      <c r="AQ5" s="40"/>
      <c r="AR5" s="2244"/>
      <c r="AS5" s="2245"/>
      <c r="AT5" s="2245"/>
      <c r="AU5" s="2246"/>
      <c r="AV5" s="2228" t="s">
        <v>104</v>
      </c>
      <c r="AW5" s="2229"/>
      <c r="AX5" s="2230" t="s">
        <v>105</v>
      </c>
      <c r="AY5" s="2229"/>
      <c r="AZ5" s="2230" t="s">
        <v>106</v>
      </c>
      <c r="BA5" s="2229"/>
      <c r="BB5" s="2230" t="s">
        <v>107</v>
      </c>
      <c r="BC5" s="2229"/>
      <c r="BD5" s="2256"/>
      <c r="BE5" s="2166"/>
      <c r="BF5" s="2259"/>
      <c r="BG5" s="2192"/>
      <c r="BH5" s="2224"/>
      <c r="BI5" s="2216"/>
      <c r="BJ5" s="2219"/>
      <c r="BK5" s="166"/>
    </row>
    <row r="6" spans="1:78" ht="15" customHeight="1" thickTop="1" thickBot="1">
      <c r="A6" s="39"/>
      <c r="B6" s="963"/>
      <c r="C6" s="2172" t="s">
        <v>287</v>
      </c>
      <c r="D6" s="2173"/>
      <c r="E6" s="2174"/>
      <c r="F6" s="1148" t="s">
        <v>13</v>
      </c>
      <c r="G6" s="1149" t="s">
        <v>12</v>
      </c>
      <c r="H6" s="1150" t="s">
        <v>13</v>
      </c>
      <c r="I6" s="1149" t="s">
        <v>12</v>
      </c>
      <c r="J6" s="1150" t="s">
        <v>13</v>
      </c>
      <c r="K6" s="1149" t="s">
        <v>12</v>
      </c>
      <c r="L6" s="1150" t="s">
        <v>13</v>
      </c>
      <c r="M6" s="1151" t="s">
        <v>12</v>
      </c>
      <c r="N6" s="2251"/>
      <c r="O6" s="2188"/>
      <c r="P6" s="2259"/>
      <c r="Q6" s="2193"/>
      <c r="R6" s="1139" t="str">
        <f>IF(AND(R7="OK",R8="OK",AM8="OK",BH6="OK"),"OK","未充足")</f>
        <v>未充足</v>
      </c>
      <c r="S6" s="2207"/>
      <c r="T6" s="1123" t="str">
        <f>IF(AND(T7="OK",T8="OK",T10="OK",T32="OK",AO8="OK",AO9="OK",AO34="OK",BJ6="OK"),"OK","未充足")</f>
        <v>未充足</v>
      </c>
      <c r="U6" s="390"/>
      <c r="V6" s="39"/>
      <c r="W6" s="964"/>
      <c r="X6" s="2231" t="str">
        <f>$C$6</f>
        <v>記録 | シミュレーション</v>
      </c>
      <c r="Y6" s="2232"/>
      <c r="Z6" s="2233"/>
      <c r="AA6" s="1152" t="s">
        <v>13</v>
      </c>
      <c r="AB6" s="1149" t="s">
        <v>12</v>
      </c>
      <c r="AC6" s="1153" t="s">
        <v>13</v>
      </c>
      <c r="AD6" s="1154" t="s">
        <v>12</v>
      </c>
      <c r="AE6" s="1153" t="s">
        <v>13</v>
      </c>
      <c r="AF6" s="1154" t="s">
        <v>12</v>
      </c>
      <c r="AG6" s="1153" t="s">
        <v>13</v>
      </c>
      <c r="AH6" s="1154" t="s">
        <v>12</v>
      </c>
      <c r="AI6" s="2251"/>
      <c r="AJ6" s="2166"/>
      <c r="AK6" s="2260"/>
      <c r="AL6" s="2193"/>
      <c r="AM6" s="2198"/>
      <c r="AN6" s="2201"/>
      <c r="AO6" s="2204"/>
      <c r="AP6" s="18"/>
      <c r="AQ6" s="40"/>
      <c r="AR6" s="965"/>
      <c r="AS6" s="2234" t="str">
        <f>$C$6</f>
        <v>記録 | シミュレーション</v>
      </c>
      <c r="AT6" s="2235"/>
      <c r="AU6" s="2236"/>
      <c r="AV6" s="1152" t="s">
        <v>13</v>
      </c>
      <c r="AW6" s="1154" t="s">
        <v>12</v>
      </c>
      <c r="AX6" s="1153" t="s">
        <v>13</v>
      </c>
      <c r="AY6" s="1154" t="s">
        <v>12</v>
      </c>
      <c r="AZ6" s="1153" t="s">
        <v>13</v>
      </c>
      <c r="BA6" s="1154" t="s">
        <v>12</v>
      </c>
      <c r="BB6" s="1153" t="s">
        <v>13</v>
      </c>
      <c r="BC6" s="183" t="s">
        <v>12</v>
      </c>
      <c r="BD6" s="2257"/>
      <c r="BE6" s="2166"/>
      <c r="BF6" s="2260"/>
      <c r="BG6" s="2193"/>
      <c r="BH6" s="158" t="str">
        <f>IF(AND(BH8="OK",BH9="OK",BH11="OK",BH19="OK",BH22="OK",BH25="OK",BH33="OK"),"OK","未充足")</f>
        <v>未充足</v>
      </c>
      <c r="BI6" s="2217"/>
      <c r="BJ6" s="171" t="str">
        <f>IF(AND(BJ8="OK",BJ10="OK",BJ11="OK",BJ19="OK",BJ22="OK",BJ25="OK",BJ33="OK"),"OK","未充足")</f>
        <v>未充足</v>
      </c>
      <c r="BK6" s="167"/>
    </row>
    <row r="7" spans="1:78" ht="14.25" customHeight="1" thickBot="1">
      <c r="A7" s="39"/>
      <c r="B7" s="951"/>
      <c r="C7" s="611"/>
      <c r="D7" s="377"/>
      <c r="E7" s="950" t="s">
        <v>51</v>
      </c>
      <c r="F7" s="2007" t="s">
        <v>312</v>
      </c>
      <c r="G7" s="2008"/>
      <c r="H7" s="2008"/>
      <c r="I7" s="2008"/>
      <c r="J7" s="2008"/>
      <c r="K7" s="2008"/>
      <c r="L7" s="2008"/>
      <c r="M7" s="2008"/>
      <c r="N7" s="377"/>
      <c r="O7" s="378"/>
      <c r="P7" s="134">
        <f>$P$8+$AK$8+$BF$8+P44</f>
        <v>0</v>
      </c>
      <c r="Q7" s="7">
        <f>Q8+AL8+BG8</f>
        <v>129</v>
      </c>
      <c r="R7" s="560" t="str">
        <f>IF(P7&gt;=Q7,"OK","未充足")</f>
        <v>未充足</v>
      </c>
      <c r="S7" s="7">
        <f>S8+AN8+BI8</f>
        <v>94</v>
      </c>
      <c r="T7" s="478" t="str">
        <f>IF(P7&gt;=S7,"OK","未充足")</f>
        <v>未充足</v>
      </c>
      <c r="U7" s="391"/>
      <c r="V7" s="36"/>
      <c r="W7" s="953"/>
      <c r="X7" s="499"/>
      <c r="Y7" s="499"/>
      <c r="Z7" s="500"/>
      <c r="AA7" s="499"/>
      <c r="AB7" s="499"/>
      <c r="AC7" s="499"/>
      <c r="AD7" s="499"/>
      <c r="AE7" s="499"/>
      <c r="AF7" s="499"/>
      <c r="AG7" s="499"/>
      <c r="AH7" s="499"/>
      <c r="AI7" s="501"/>
      <c r="AJ7" s="2167"/>
      <c r="AK7" s="502"/>
      <c r="AL7" s="645"/>
      <c r="AM7" s="644"/>
      <c r="AN7" s="647"/>
      <c r="AO7" s="646"/>
      <c r="AP7" s="18"/>
      <c r="AQ7" s="40"/>
      <c r="AR7" s="38"/>
      <c r="AS7" s="38"/>
      <c r="AT7" s="120"/>
      <c r="AU7" s="144"/>
      <c r="AV7" s="144"/>
      <c r="AW7" s="144"/>
      <c r="AX7" s="144"/>
      <c r="AY7" s="144"/>
      <c r="AZ7" s="144"/>
      <c r="BA7" s="144"/>
      <c r="BB7" s="144"/>
      <c r="BC7" s="144"/>
      <c r="BD7" s="152"/>
      <c r="BE7" s="2188"/>
      <c r="BF7" s="153"/>
      <c r="BG7" s="154"/>
      <c r="BH7" s="431"/>
      <c r="BI7" s="432"/>
      <c r="BJ7" s="433"/>
      <c r="BK7" s="168"/>
    </row>
    <row r="8" spans="1:78" ht="13.5" customHeight="1" thickBot="1">
      <c r="A8" s="39"/>
      <c r="B8" s="2143" t="s">
        <v>195</v>
      </c>
      <c r="C8" s="381"/>
      <c r="D8" s="381"/>
      <c r="E8" s="1125" t="s">
        <v>52</v>
      </c>
      <c r="F8" s="1917" t="s">
        <v>271</v>
      </c>
      <c r="G8" s="1918"/>
      <c r="H8" s="1918"/>
      <c r="I8" s="1918"/>
      <c r="J8" s="1918"/>
      <c r="K8" s="1918"/>
      <c r="L8" s="1918"/>
      <c r="M8" s="1918"/>
      <c r="N8" s="383"/>
      <c r="O8" s="384"/>
      <c r="P8" s="385">
        <f>P9+P32</f>
        <v>0</v>
      </c>
      <c r="Q8" s="386">
        <f>Q$10+Q$32+Q$29</f>
        <v>53</v>
      </c>
      <c r="R8" s="561" t="str">
        <f>IF(P8&gt;=Q8,"OK","未充足")</f>
        <v>未充足</v>
      </c>
      <c r="S8" s="386">
        <f>S10+S32</f>
        <v>48</v>
      </c>
      <c r="T8" s="492" t="str">
        <f>IF(P8&gt;=S8,"OK","未充足")</f>
        <v>未充足</v>
      </c>
      <c r="U8" s="392"/>
      <c r="V8" s="36"/>
      <c r="W8" s="954"/>
      <c r="X8" s="2145" t="s">
        <v>261</v>
      </c>
      <c r="Y8" s="353"/>
      <c r="Z8" s="112" t="s">
        <v>54</v>
      </c>
      <c r="AA8" s="1922" t="s">
        <v>232</v>
      </c>
      <c r="AB8" s="1923"/>
      <c r="AC8" s="1923"/>
      <c r="AD8" s="1923"/>
      <c r="AE8" s="1923"/>
      <c r="AF8" s="1923"/>
      <c r="AG8" s="1923"/>
      <c r="AH8" s="1923"/>
      <c r="AI8" s="119"/>
      <c r="AJ8" s="654"/>
      <c r="AK8" s="428">
        <f>AK9+AK34</f>
        <v>0</v>
      </c>
      <c r="AL8" s="430">
        <f>AL9+AL34</f>
        <v>52</v>
      </c>
      <c r="AM8" s="477" t="str">
        <f>IF(AK8&gt;=AL8,"OK","未充足")</f>
        <v>未充足</v>
      </c>
      <c r="AN8" s="430">
        <f>AN9+AN34</f>
        <v>30</v>
      </c>
      <c r="AO8" s="476" t="str">
        <f>IF(AND(AK8&gt;=AN8,AO9="OK"),"OK","未充足")</f>
        <v>未充足</v>
      </c>
      <c r="AP8" s="18"/>
      <c r="AQ8" s="18"/>
      <c r="AR8" s="2148" t="s">
        <v>190</v>
      </c>
      <c r="AS8" s="398"/>
      <c r="AT8" s="399"/>
      <c r="AU8" s="400" t="s">
        <v>55</v>
      </c>
      <c r="AV8" s="1805" t="s">
        <v>273</v>
      </c>
      <c r="AW8" s="1806"/>
      <c r="AX8" s="1806"/>
      <c r="AY8" s="1806"/>
      <c r="AZ8" s="1806"/>
      <c r="BA8" s="1806"/>
      <c r="BB8" s="1806"/>
      <c r="BC8" s="1806"/>
      <c r="BD8" s="401"/>
      <c r="BE8" s="402"/>
      <c r="BF8" s="403">
        <f>BF11+BF25+BF33</f>
        <v>0</v>
      </c>
      <c r="BG8" s="404">
        <f>BG11+BG25+BG33+BG9</f>
        <v>24</v>
      </c>
      <c r="BH8" s="648" t="str">
        <f>IF(BF8&gt;=BG8,"OK","未充足")</f>
        <v>未充足</v>
      </c>
      <c r="BI8" s="405">
        <f>BI11+BI25 +BI33</f>
        <v>16</v>
      </c>
      <c r="BJ8" s="649" t="str">
        <f>IF(BF8&gt;=BI8,"OK","未充足")</f>
        <v>未充足</v>
      </c>
      <c r="BK8" s="164"/>
      <c r="BM8" s="36"/>
      <c r="BN8" s="36"/>
      <c r="BO8" s="36"/>
      <c r="BP8" s="36"/>
      <c r="BQ8" s="36"/>
      <c r="BR8" s="36"/>
      <c r="BS8" s="36"/>
      <c r="BT8" s="36"/>
      <c r="BU8" s="36"/>
      <c r="BZ8" s="12"/>
    </row>
    <row r="9" spans="1:78" ht="13.5" customHeight="1" thickBot="1">
      <c r="A9" s="39"/>
      <c r="B9" s="2144"/>
      <c r="C9" s="1203"/>
      <c r="D9" s="1189"/>
      <c r="E9" s="1190" t="s">
        <v>196</v>
      </c>
      <c r="F9" s="1807" t="s">
        <v>310</v>
      </c>
      <c r="G9" s="1808"/>
      <c r="H9" s="1808"/>
      <c r="I9" s="1808"/>
      <c r="J9" s="1808"/>
      <c r="K9" s="1808"/>
      <c r="L9" s="1808"/>
      <c r="M9" s="1808"/>
      <c r="N9" s="26"/>
      <c r="O9" s="1191"/>
      <c r="P9" s="1192">
        <f>P10+P29</f>
        <v>0</v>
      </c>
      <c r="Q9" s="1193">
        <v>26</v>
      </c>
      <c r="R9" s="1194"/>
      <c r="S9" s="1195"/>
      <c r="T9" s="564"/>
      <c r="U9" s="145"/>
      <c r="V9" s="36"/>
      <c r="W9" s="503"/>
      <c r="X9" s="2146"/>
      <c r="Y9" s="2079" t="s">
        <v>38</v>
      </c>
      <c r="Z9" s="283" t="s">
        <v>230</v>
      </c>
      <c r="AA9" s="284"/>
      <c r="AB9" s="284"/>
      <c r="AC9" s="284"/>
      <c r="AD9" s="284"/>
      <c r="AE9" s="285"/>
      <c r="AF9" s="285"/>
      <c r="AG9" s="285"/>
      <c r="AH9" s="286"/>
      <c r="AI9" s="287"/>
      <c r="AJ9" s="288"/>
      <c r="AK9" s="234">
        <f>SUM(AK10:AK33)</f>
        <v>0</v>
      </c>
      <c r="AL9" s="289">
        <f>SUM(AI10:AI33)</f>
        <v>46</v>
      </c>
      <c r="AM9" s="474" t="str">
        <f>IF(AK9=AL9,"OK","未充足")</f>
        <v>未充足</v>
      </c>
      <c r="AN9" s="235">
        <v>28</v>
      </c>
      <c r="AO9" s="475" t="str">
        <f>IF(AND(AK9&gt;=AN9, AJ11=1, AJ13=1, AJ16=1, AJ19=1, AJ21=1, AJ27=1, AJ31=1), "OK","未充足")</f>
        <v>未充足</v>
      </c>
      <c r="AP9" s="18"/>
      <c r="AQ9" s="18"/>
      <c r="AR9" s="2149"/>
      <c r="AS9" s="2082" t="s">
        <v>49</v>
      </c>
      <c r="AT9" s="2083"/>
      <c r="AU9" s="558" t="s">
        <v>58</v>
      </c>
      <c r="AV9" s="947" t="s">
        <v>293</v>
      </c>
      <c r="AW9" s="936"/>
      <c r="AX9" s="936"/>
      <c r="AY9" s="936"/>
      <c r="AZ9" s="936" t="s">
        <v>199</v>
      </c>
      <c r="BA9" s="936"/>
      <c r="BB9" s="936"/>
      <c r="BC9" s="936"/>
      <c r="BD9" s="936"/>
      <c r="BE9" s="937"/>
      <c r="BF9" s="143">
        <f>BA12+BA19+BA22+BA25+BA33</f>
        <v>0</v>
      </c>
      <c r="BG9" s="135">
        <v>1</v>
      </c>
      <c r="BH9" s="568" t="str">
        <f>IF(BF9&gt;=BG9,"OK","未充足")</f>
        <v>未充足</v>
      </c>
      <c r="BI9" s="421"/>
      <c r="BJ9" s="422"/>
      <c r="BK9" s="10"/>
      <c r="BM9" s="669"/>
      <c r="BN9" s="670"/>
      <c r="BO9" s="670"/>
      <c r="BP9" s="670"/>
      <c r="BQ9" s="670"/>
      <c r="BR9" s="670"/>
      <c r="BS9" s="670"/>
      <c r="BT9" s="670"/>
      <c r="BU9" s="670"/>
      <c r="BV9" s="12"/>
      <c r="BW9" s="12"/>
      <c r="BX9" s="12"/>
      <c r="BY9" s="12"/>
      <c r="BZ9" s="12"/>
    </row>
    <row r="10" spans="1:78" ht="13.5" customHeight="1" thickTop="1" thickBot="1">
      <c r="A10" s="39"/>
      <c r="B10" s="2144"/>
      <c r="C10" s="2086" t="s">
        <v>187</v>
      </c>
      <c r="D10" s="1196"/>
      <c r="E10" s="1197" t="s">
        <v>309</v>
      </c>
      <c r="F10" s="1905" t="s">
        <v>311</v>
      </c>
      <c r="G10" s="1905"/>
      <c r="H10" s="1905"/>
      <c r="I10" s="1905"/>
      <c r="J10" s="1905"/>
      <c r="K10" s="1905"/>
      <c r="L10" s="1905"/>
      <c r="M10" s="1905"/>
      <c r="N10" s="1905"/>
      <c r="O10" s="1198"/>
      <c r="P10" s="1199">
        <f>P11+P17+P21+P25</f>
        <v>0</v>
      </c>
      <c r="Q10" s="1200">
        <v>24</v>
      </c>
      <c r="R10" s="1201" t="str">
        <f>IF(P10&gt;=Q10,"OK","未充足")</f>
        <v>未充足</v>
      </c>
      <c r="S10" s="1200">
        <v>23</v>
      </c>
      <c r="T10" s="1202" t="str">
        <f>IF(P10&gt;=S10,"OK","未充足")</f>
        <v>未充足</v>
      </c>
      <c r="U10" s="392"/>
      <c r="V10" s="36"/>
      <c r="W10" s="503"/>
      <c r="X10" s="2146"/>
      <c r="Y10" s="2080"/>
      <c r="Z10" s="212" t="s">
        <v>143</v>
      </c>
      <c r="AA10" s="465"/>
      <c r="AB10" s="223"/>
      <c r="AC10" s="465"/>
      <c r="AD10" s="755"/>
      <c r="AE10" s="465"/>
      <c r="AF10" s="223"/>
      <c r="AG10" s="465"/>
      <c r="AH10" s="223"/>
      <c r="AI10" s="225">
        <v>2</v>
      </c>
      <c r="AJ10" s="218"/>
      <c r="AK10" s="129">
        <f>IF(AJ10&gt;0,AI10,0)</f>
        <v>0</v>
      </c>
      <c r="AL10" s="21"/>
      <c r="AM10" s="956"/>
      <c r="AN10" s="125"/>
      <c r="AO10" s="793" t="s">
        <v>253</v>
      </c>
      <c r="AP10" s="18"/>
      <c r="AQ10" s="18"/>
      <c r="AR10" s="2149"/>
      <c r="AS10" s="2084"/>
      <c r="AT10" s="2085"/>
      <c r="AU10" s="1087" t="s">
        <v>197</v>
      </c>
      <c r="AV10" s="1088" t="s">
        <v>291</v>
      </c>
      <c r="AW10" s="1089"/>
      <c r="AX10" s="1089"/>
      <c r="AY10" s="1089"/>
      <c r="AZ10" s="1089" t="s">
        <v>198</v>
      </c>
      <c r="BA10" s="1089"/>
      <c r="BB10" s="1089"/>
      <c r="BC10" s="1089"/>
      <c r="BD10" s="1089"/>
      <c r="BE10" s="1090"/>
      <c r="BF10" s="1091">
        <f>BD12+BD19+BD22+BD25+BD33</f>
        <v>0</v>
      </c>
      <c r="BG10" s="419"/>
      <c r="BH10" s="420"/>
      <c r="BI10" s="1085">
        <v>0</v>
      </c>
      <c r="BJ10" s="1086" t="str">
        <f>IF(BF10&gt;=BI10,"OK","未充足")</f>
        <v>OK</v>
      </c>
      <c r="BK10" s="164"/>
      <c r="BM10" s="2107" t="s">
        <v>50</v>
      </c>
      <c r="BN10" s="2107"/>
      <c r="BO10" s="2107"/>
      <c r="BP10" s="2107"/>
      <c r="BQ10" s="2107"/>
      <c r="BR10" s="2107"/>
      <c r="BS10" s="2107"/>
      <c r="BT10" s="2107"/>
      <c r="BU10" s="2107"/>
      <c r="BV10" s="33"/>
      <c r="BW10" s="33"/>
      <c r="BX10" s="33"/>
      <c r="BY10" s="12"/>
      <c r="BZ10" s="12"/>
    </row>
    <row r="11" spans="1:78" ht="13.5" customHeight="1" thickTop="1" thickBot="1">
      <c r="A11" s="39"/>
      <c r="B11" s="2144"/>
      <c r="C11" s="2086"/>
      <c r="D11" s="2108" t="s">
        <v>218</v>
      </c>
      <c r="E11" s="111" t="s">
        <v>222</v>
      </c>
      <c r="F11" s="8"/>
      <c r="G11" s="8"/>
      <c r="H11" s="8"/>
      <c r="I11" s="8"/>
      <c r="J11" s="9"/>
      <c r="K11" s="9"/>
      <c r="L11" s="9"/>
      <c r="M11" s="3"/>
      <c r="N11" s="25"/>
      <c r="O11" s="24"/>
      <c r="P11" s="132">
        <f>SUM(P12:P16)</f>
        <v>0</v>
      </c>
      <c r="Q11" s="1097">
        <f>SUM(N12:N16)</f>
        <v>10</v>
      </c>
      <c r="R11" s="562" t="str">
        <f>IF(SUM(P12:P16)=Q11,"OK","未充足")</f>
        <v>未充足</v>
      </c>
      <c r="S11" s="124"/>
      <c r="T11" s="493"/>
      <c r="U11" s="145"/>
      <c r="V11" s="36"/>
      <c r="W11" s="503"/>
      <c r="X11" s="2146"/>
      <c r="Y11" s="2080"/>
      <c r="Z11" s="213" t="s">
        <v>4</v>
      </c>
      <c r="AA11" s="463"/>
      <c r="AB11" s="210"/>
      <c r="AC11" s="463"/>
      <c r="AD11" s="756"/>
      <c r="AE11" s="463"/>
      <c r="AF11" s="652"/>
      <c r="AG11" s="471"/>
      <c r="AH11" s="210"/>
      <c r="AI11" s="72">
        <v>1</v>
      </c>
      <c r="AJ11" s="304"/>
      <c r="AK11" s="127">
        <f>IF(AJ11&gt;0,AI11,0)</f>
        <v>0</v>
      </c>
      <c r="AL11" s="23"/>
      <c r="AM11" s="962"/>
      <c r="AN11" s="53" t="s">
        <v>48</v>
      </c>
      <c r="AO11" s="121"/>
      <c r="AP11" s="18"/>
      <c r="AQ11" s="18"/>
      <c r="AR11" s="2149"/>
      <c r="AS11" s="2111" t="s">
        <v>41</v>
      </c>
      <c r="AT11" s="406"/>
      <c r="AU11" s="407" t="s">
        <v>56</v>
      </c>
      <c r="AV11" s="1883" t="s">
        <v>236</v>
      </c>
      <c r="AW11" s="1884"/>
      <c r="AX11" s="1884"/>
      <c r="AY11" s="1884"/>
      <c r="AZ11" s="1884"/>
      <c r="BA11" s="1884"/>
      <c r="BB11" s="1884"/>
      <c r="BC11" s="1884"/>
      <c r="BD11" s="484"/>
      <c r="BE11" s="485"/>
      <c r="BF11" s="408">
        <f>BF12+BF19+BF22</f>
        <v>0</v>
      </c>
      <c r="BG11" s="409">
        <f>BG12+BG19+BG22</f>
        <v>9</v>
      </c>
      <c r="BH11" s="567" t="str">
        <f>IF(BF11&gt;=BG11,"OK","未充足")</f>
        <v>未充足</v>
      </c>
      <c r="BI11" s="410">
        <v>7</v>
      </c>
      <c r="BJ11" s="569" t="str">
        <f>IF(AND(BF11&gt;=BI11,BJ12="OK"),"OK","未充足")</f>
        <v>未充足</v>
      </c>
      <c r="BK11" s="164"/>
      <c r="BM11" s="680" t="s">
        <v>51</v>
      </c>
      <c r="BN11" s="862" t="s">
        <v>29</v>
      </c>
      <c r="BO11" s="893"/>
      <c r="BP11" s="838"/>
      <c r="BQ11" s="838" t="s">
        <v>256</v>
      </c>
      <c r="BR11" s="838"/>
      <c r="BS11" s="893"/>
      <c r="BT11" s="893"/>
      <c r="BU11" s="893">
        <f>BT12+BT19</f>
        <v>129</v>
      </c>
      <c r="BV11" s="12"/>
      <c r="BW11" s="35"/>
      <c r="BX11" s="19"/>
      <c r="BY11" s="12"/>
      <c r="BZ11" s="12"/>
    </row>
    <row r="12" spans="1:78" ht="13.5" customHeight="1" thickTop="1" thickBot="1">
      <c r="A12" s="39"/>
      <c r="B12" s="2144"/>
      <c r="C12" s="2086"/>
      <c r="D12" s="2109"/>
      <c r="E12" s="834" t="s">
        <v>121</v>
      </c>
      <c r="F12" s="729"/>
      <c r="G12" s="89"/>
      <c r="H12" s="88"/>
      <c r="I12" s="89"/>
      <c r="J12" s="96"/>
      <c r="K12" s="1129"/>
      <c r="L12" s="96"/>
      <c r="M12" s="89"/>
      <c r="N12" s="71">
        <v>2</v>
      </c>
      <c r="O12" s="103"/>
      <c r="P12" s="129">
        <f>IF(O12&gt;0,N12,0)</f>
        <v>0</v>
      </c>
      <c r="Q12" s="21"/>
      <c r="R12" s="863"/>
      <c r="S12" s="125"/>
      <c r="T12" s="1027"/>
      <c r="U12" s="145"/>
      <c r="V12" s="36"/>
      <c r="W12" s="503"/>
      <c r="X12" s="2146"/>
      <c r="Y12" s="2080"/>
      <c r="Z12" s="214" t="s">
        <v>144</v>
      </c>
      <c r="AA12" s="463"/>
      <c r="AB12" s="210"/>
      <c r="AC12" s="463"/>
      <c r="AD12" s="756"/>
      <c r="AE12" s="463"/>
      <c r="AF12" s="210"/>
      <c r="AG12" s="463"/>
      <c r="AH12" s="210"/>
      <c r="AI12" s="72">
        <v>2</v>
      </c>
      <c r="AJ12" s="304"/>
      <c r="AK12" s="127">
        <f>IF(AJ12&gt;0,AI12,0)</f>
        <v>0</v>
      </c>
      <c r="AL12" s="23"/>
      <c r="AM12" s="962"/>
      <c r="AN12" s="53"/>
      <c r="AO12" s="794" t="s">
        <v>253</v>
      </c>
      <c r="AP12" s="18"/>
      <c r="AQ12" s="18"/>
      <c r="AR12" s="2149"/>
      <c r="AS12" s="2112"/>
      <c r="AT12" s="369"/>
      <c r="AU12" s="481" t="s">
        <v>233</v>
      </c>
      <c r="AV12" s="292"/>
      <c r="AW12" s="292"/>
      <c r="AX12" s="292"/>
      <c r="AY12" s="1885" t="s">
        <v>202</v>
      </c>
      <c r="AZ12" s="1885"/>
      <c r="BA12" s="643">
        <f>IF((BF12-BG12)&gt;0,BF12-BG12,0)</f>
        <v>0</v>
      </c>
      <c r="BB12" s="1885" t="s">
        <v>97</v>
      </c>
      <c r="BC12" s="1885"/>
      <c r="BD12" s="482">
        <f>IF((BF12-BI12)&gt;0,BF12-BI12,0)</f>
        <v>0</v>
      </c>
      <c r="BE12" s="358"/>
      <c r="BF12" s="373">
        <f>SUM(BF13:BF18)</f>
        <v>0</v>
      </c>
      <c r="BG12" s="372">
        <f>SUM(BD13:BD17)</f>
        <v>5</v>
      </c>
      <c r="BH12" s="293"/>
      <c r="BI12" s="372">
        <f>SUM(BD13:BD17)</f>
        <v>5</v>
      </c>
      <c r="BJ12" s="1084" t="str">
        <f>IF(SUM(BF13:BF17)=5,"OK","未充足")</f>
        <v>未充足</v>
      </c>
      <c r="BK12" s="10"/>
      <c r="BM12" s="682"/>
      <c r="BN12" s="861" t="s">
        <v>245</v>
      </c>
      <c r="BO12" s="682"/>
      <c r="BP12" s="839"/>
      <c r="BQ12" s="839" t="s">
        <v>246</v>
      </c>
      <c r="BR12" s="839"/>
      <c r="BS12" s="682"/>
      <c r="BT12" s="683">
        <f>BS13+BS16</f>
        <v>105</v>
      </c>
      <c r="BU12" s="36"/>
      <c r="BV12" s="36"/>
      <c r="BW12" s="663"/>
      <c r="BX12" s="36"/>
      <c r="BY12" s="12"/>
      <c r="BZ12" s="12"/>
    </row>
    <row r="13" spans="1:78" ht="13.5" customHeight="1" thickBot="1">
      <c r="A13" s="39"/>
      <c r="B13" s="2144"/>
      <c r="C13" s="2086"/>
      <c r="D13" s="2109"/>
      <c r="E13" s="828" t="s">
        <v>122</v>
      </c>
      <c r="F13" s="85"/>
      <c r="G13" s="730"/>
      <c r="H13" s="85"/>
      <c r="I13" s="93"/>
      <c r="J13" s="95"/>
      <c r="K13" s="1133"/>
      <c r="L13" s="95"/>
      <c r="M13" s="93"/>
      <c r="N13" s="72">
        <v>2</v>
      </c>
      <c r="O13" s="104"/>
      <c r="P13" s="127">
        <f t="shared" ref="P13:P16" si="0">IF(O13&gt;0,N13,0)</f>
        <v>0</v>
      </c>
      <c r="Q13" s="23"/>
      <c r="R13" s="864"/>
      <c r="S13" s="53"/>
      <c r="T13" s="1008"/>
      <c r="U13" s="145"/>
      <c r="V13" s="36"/>
      <c r="W13" s="503"/>
      <c r="X13" s="2146"/>
      <c r="Y13" s="2080"/>
      <c r="Z13" s="214" t="s">
        <v>145</v>
      </c>
      <c r="AA13" s="463"/>
      <c r="AB13" s="210"/>
      <c r="AC13" s="463"/>
      <c r="AD13" s="756"/>
      <c r="AE13" s="463"/>
      <c r="AF13" s="652"/>
      <c r="AG13" s="471"/>
      <c r="AH13" s="210"/>
      <c r="AI13" s="72">
        <v>1</v>
      </c>
      <c r="AJ13" s="304"/>
      <c r="AK13" s="127">
        <f>IF(AJ13&gt;0,AI13,0)</f>
        <v>0</v>
      </c>
      <c r="AL13" s="23"/>
      <c r="AM13" s="959"/>
      <c r="AN13" s="53"/>
      <c r="AO13" s="121"/>
      <c r="AP13" s="18"/>
      <c r="AQ13" s="18"/>
      <c r="AR13" s="2149"/>
      <c r="AS13" s="2112"/>
      <c r="AT13" s="291"/>
      <c r="AU13" s="836" t="s">
        <v>62</v>
      </c>
      <c r="AV13" s="1043"/>
      <c r="AW13" s="224"/>
      <c r="AX13" s="1044"/>
      <c r="AY13" s="345"/>
      <c r="AZ13" s="1044"/>
      <c r="BA13" s="1045"/>
      <c r="BB13" s="1048"/>
      <c r="BC13" s="345"/>
      <c r="BD13" s="226">
        <v>1</v>
      </c>
      <c r="BE13" s="196"/>
      <c r="BF13" s="455">
        <f t="shared" ref="BF13:BF18" si="1">IF(BE13&gt;0,BD13,0)</f>
        <v>0</v>
      </c>
      <c r="BG13" s="456"/>
      <c r="BH13" s="869"/>
      <c r="BI13" s="636" t="s">
        <v>48</v>
      </c>
      <c r="BJ13" s="983"/>
      <c r="BK13" s="160"/>
      <c r="BM13" s="681" t="s">
        <v>52</v>
      </c>
      <c r="BN13" s="382"/>
      <c r="BO13" s="854" t="s">
        <v>195</v>
      </c>
      <c r="BP13" s="840"/>
      <c r="BQ13" s="840" t="s">
        <v>257</v>
      </c>
      <c r="BR13" s="840"/>
      <c r="BS13" s="711">
        <f>BR14+BR15</f>
        <v>53</v>
      </c>
      <c r="BT13" s="36"/>
      <c r="BU13" s="671"/>
      <c r="BV13" s="56"/>
      <c r="BW13" s="663"/>
      <c r="BX13" s="35"/>
      <c r="BY13" s="12"/>
      <c r="BZ13" s="12"/>
    </row>
    <row r="14" spans="1:78" ht="13.5" customHeight="1">
      <c r="A14" s="39"/>
      <c r="B14" s="2144"/>
      <c r="C14" s="2086"/>
      <c r="D14" s="2109"/>
      <c r="E14" s="829" t="s">
        <v>123</v>
      </c>
      <c r="F14" s="731"/>
      <c r="G14" s="93"/>
      <c r="H14" s="85"/>
      <c r="I14" s="93"/>
      <c r="J14" s="95"/>
      <c r="K14" s="1133"/>
      <c r="L14" s="95"/>
      <c r="M14" s="93"/>
      <c r="N14" s="72">
        <v>2</v>
      </c>
      <c r="O14" s="104"/>
      <c r="P14" s="127">
        <f t="shared" si="0"/>
        <v>0</v>
      </c>
      <c r="Q14" s="23"/>
      <c r="R14" s="864"/>
      <c r="S14" s="53"/>
      <c r="T14" s="1008"/>
      <c r="U14" s="145"/>
      <c r="V14" s="36"/>
      <c r="W14" s="503"/>
      <c r="X14" s="2146"/>
      <c r="Y14" s="2080"/>
      <c r="Z14" s="215" t="s">
        <v>146</v>
      </c>
      <c r="AA14" s="464"/>
      <c r="AB14" s="314"/>
      <c r="AC14" s="464"/>
      <c r="AD14" s="757"/>
      <c r="AE14" s="464"/>
      <c r="AF14" s="632"/>
      <c r="AG14" s="472"/>
      <c r="AH14" s="314"/>
      <c r="AI14" s="186">
        <v>1</v>
      </c>
      <c r="AJ14" s="331"/>
      <c r="AK14" s="188">
        <f>IF(AJ14&gt;0,AI14,0)</f>
        <v>0</v>
      </c>
      <c r="AL14" s="189"/>
      <c r="AM14" s="957"/>
      <c r="AN14" s="190" t="s">
        <v>48</v>
      </c>
      <c r="AO14" s="795" t="s">
        <v>253</v>
      </c>
      <c r="AP14" s="41"/>
      <c r="AQ14" s="18"/>
      <c r="AR14" s="2149"/>
      <c r="AS14" s="2112"/>
      <c r="AT14" s="291"/>
      <c r="AU14" s="837" t="s">
        <v>63</v>
      </c>
      <c r="AV14" s="469"/>
      <c r="AW14" s="1115"/>
      <c r="AX14" s="469"/>
      <c r="AY14" s="345"/>
      <c r="AZ14" s="469"/>
      <c r="BA14" s="1046"/>
      <c r="BB14" s="1049"/>
      <c r="BC14" s="345"/>
      <c r="BD14" s="638">
        <v>1</v>
      </c>
      <c r="BE14" s="349"/>
      <c r="BF14" s="457">
        <f t="shared" si="1"/>
        <v>0</v>
      </c>
      <c r="BG14" s="458"/>
      <c r="BH14" s="881"/>
      <c r="BI14" s="639" t="s">
        <v>48</v>
      </c>
      <c r="BJ14" s="984"/>
      <c r="BK14" s="12"/>
      <c r="BM14" s="707" t="s">
        <v>196</v>
      </c>
      <c r="BN14" s="708"/>
      <c r="BO14" s="709"/>
      <c r="BP14" s="710" t="s">
        <v>238</v>
      </c>
      <c r="BQ14" s="716"/>
      <c r="BR14" s="716">
        <v>26</v>
      </c>
      <c r="BS14" s="36"/>
      <c r="BT14" s="665"/>
      <c r="BU14" s="29"/>
      <c r="BV14" s="56"/>
      <c r="BW14" s="663"/>
      <c r="BX14" s="35"/>
      <c r="BY14" s="12"/>
      <c r="BZ14" s="12"/>
    </row>
    <row r="15" spans="1:78" ht="13.5" customHeight="1" thickBot="1">
      <c r="A15" s="39"/>
      <c r="B15" s="2144"/>
      <c r="C15" s="2086"/>
      <c r="D15" s="2109"/>
      <c r="E15" s="829" t="s">
        <v>124</v>
      </c>
      <c r="F15" s="85"/>
      <c r="G15" s="730"/>
      <c r="H15" s="85"/>
      <c r="I15" s="93"/>
      <c r="J15" s="95"/>
      <c r="K15" s="1133"/>
      <c r="L15" s="95"/>
      <c r="M15" s="93"/>
      <c r="N15" s="72">
        <v>2</v>
      </c>
      <c r="O15" s="104"/>
      <c r="P15" s="127">
        <f t="shared" si="0"/>
        <v>0</v>
      </c>
      <c r="Q15" s="23"/>
      <c r="R15" s="864"/>
      <c r="S15" s="53"/>
      <c r="T15" s="1008"/>
      <c r="U15" s="145"/>
      <c r="V15" s="36"/>
      <c r="W15" s="503"/>
      <c r="X15" s="2146"/>
      <c r="Y15" s="2080"/>
      <c r="Z15" s="332" t="s">
        <v>192</v>
      </c>
      <c r="AA15" s="470"/>
      <c r="AB15" s="224"/>
      <c r="AC15" s="470"/>
      <c r="AD15" s="745"/>
      <c r="AE15" s="470"/>
      <c r="AF15" s="224"/>
      <c r="AG15" s="470"/>
      <c r="AH15" s="224"/>
      <c r="AI15" s="305">
        <v>1</v>
      </c>
      <c r="AJ15" s="221"/>
      <c r="AK15" s="197">
        <f t="shared" ref="AK15:AK47" si="2">IF(AJ15&gt;0,AI15,0)</f>
        <v>0</v>
      </c>
      <c r="AL15" s="198"/>
      <c r="AM15" s="958"/>
      <c r="AN15" s="323"/>
      <c r="AO15" s="811" t="s">
        <v>253</v>
      </c>
      <c r="AP15" s="41"/>
      <c r="AQ15" s="18"/>
      <c r="AR15" s="2149"/>
      <c r="AS15" s="2112"/>
      <c r="AT15" s="291"/>
      <c r="AU15" s="837" t="s">
        <v>64</v>
      </c>
      <c r="AV15" s="469"/>
      <c r="AW15" s="345"/>
      <c r="AX15" s="775"/>
      <c r="AY15" s="345"/>
      <c r="AZ15" s="469"/>
      <c r="BA15" s="1046"/>
      <c r="BB15" s="1049"/>
      <c r="BC15" s="345"/>
      <c r="BD15" s="638">
        <v>1</v>
      </c>
      <c r="BE15" s="349"/>
      <c r="BF15" s="457">
        <f t="shared" si="1"/>
        <v>0</v>
      </c>
      <c r="BG15" s="458"/>
      <c r="BH15" s="881"/>
      <c r="BI15" s="639" t="s">
        <v>48</v>
      </c>
      <c r="BJ15" s="984"/>
      <c r="BK15" s="12"/>
      <c r="BM15" s="691" t="s">
        <v>53</v>
      </c>
      <c r="BN15" s="692"/>
      <c r="BO15" s="842"/>
      <c r="BP15" s="843" t="s">
        <v>258</v>
      </c>
      <c r="BQ15" s="717"/>
      <c r="BR15" s="717">
        <v>27</v>
      </c>
      <c r="BS15" s="37"/>
      <c r="BT15" s="665"/>
      <c r="BU15" s="29"/>
      <c r="BV15" s="56"/>
      <c r="BW15" s="663"/>
      <c r="BX15" s="35"/>
      <c r="BY15" s="12"/>
      <c r="BZ15" s="12"/>
    </row>
    <row r="16" spans="1:78" ht="13.5" customHeight="1" thickBot="1">
      <c r="A16" s="39"/>
      <c r="B16" s="2144"/>
      <c r="C16" s="2086"/>
      <c r="D16" s="2110"/>
      <c r="E16" s="835" t="s">
        <v>125</v>
      </c>
      <c r="F16" s="207"/>
      <c r="G16" s="272"/>
      <c r="H16" s="732"/>
      <c r="I16" s="272"/>
      <c r="J16" s="275"/>
      <c r="K16" s="1134"/>
      <c r="L16" s="275"/>
      <c r="M16" s="276"/>
      <c r="N16" s="173">
        <v>2</v>
      </c>
      <c r="O16" s="108"/>
      <c r="P16" s="137">
        <f t="shared" si="0"/>
        <v>0</v>
      </c>
      <c r="Q16" s="174"/>
      <c r="R16" s="865"/>
      <c r="S16" s="208"/>
      <c r="T16" s="1021"/>
      <c r="U16" s="392"/>
      <c r="V16" s="36"/>
      <c r="W16" s="503"/>
      <c r="X16" s="2146"/>
      <c r="Y16" s="2080"/>
      <c r="Z16" s="213" t="s">
        <v>32</v>
      </c>
      <c r="AA16" s="461"/>
      <c r="AB16" s="100"/>
      <c r="AC16" s="461"/>
      <c r="AD16" s="758"/>
      <c r="AE16" s="461"/>
      <c r="AF16" s="651"/>
      <c r="AG16" s="650"/>
      <c r="AH16" s="100"/>
      <c r="AI16" s="205">
        <v>1</v>
      </c>
      <c r="AJ16" s="220"/>
      <c r="AK16" s="140">
        <f t="shared" si="2"/>
        <v>0</v>
      </c>
      <c r="AL16" s="28"/>
      <c r="AM16" s="959"/>
      <c r="AN16" s="190" t="s">
        <v>48</v>
      </c>
      <c r="AO16" s="206"/>
      <c r="AP16" s="41"/>
      <c r="AQ16" s="18"/>
      <c r="AR16" s="2149"/>
      <c r="AS16" s="2112"/>
      <c r="AT16" s="291"/>
      <c r="AU16" s="637" t="s">
        <v>65</v>
      </c>
      <c r="AV16" s="469"/>
      <c r="AW16" s="345"/>
      <c r="AX16" s="469"/>
      <c r="AY16" s="1115"/>
      <c r="AZ16" s="469"/>
      <c r="BA16" s="1046"/>
      <c r="BB16" s="1049"/>
      <c r="BC16" s="345"/>
      <c r="BD16" s="638">
        <v>1</v>
      </c>
      <c r="BE16" s="349"/>
      <c r="BF16" s="457">
        <f t="shared" si="1"/>
        <v>0</v>
      </c>
      <c r="BG16" s="458"/>
      <c r="BH16" s="881"/>
      <c r="BI16" s="639" t="s">
        <v>48</v>
      </c>
      <c r="BJ16" s="1093" t="s">
        <v>252</v>
      </c>
      <c r="BK16" s="12"/>
      <c r="BM16" s="697" t="s">
        <v>54</v>
      </c>
      <c r="BN16" s="698"/>
      <c r="BO16" s="855" t="s">
        <v>39</v>
      </c>
      <c r="BP16" s="841"/>
      <c r="BQ16" s="844" t="s">
        <v>247</v>
      </c>
      <c r="BR16" s="712"/>
      <c r="BS16" s="712">
        <f>BR17+BR18</f>
        <v>52</v>
      </c>
      <c r="BT16" s="36"/>
      <c r="BU16" s="29"/>
      <c r="BV16" s="56"/>
      <c r="BW16" s="663"/>
      <c r="BX16" s="35"/>
      <c r="BY16" s="12"/>
      <c r="BZ16" s="12"/>
    </row>
    <row r="17" spans="1:78" ht="13.5" customHeight="1" thickBot="1">
      <c r="A17" s="39"/>
      <c r="B17" s="2144"/>
      <c r="C17" s="2086"/>
      <c r="D17" s="2114" t="s">
        <v>219</v>
      </c>
      <c r="E17" s="252" t="s">
        <v>223</v>
      </c>
      <c r="F17" s="253"/>
      <c r="G17" s="253"/>
      <c r="H17" s="253"/>
      <c r="I17" s="253"/>
      <c r="J17" s="253"/>
      <c r="K17" s="253"/>
      <c r="L17" s="253"/>
      <c r="M17" s="253"/>
      <c r="N17" s="254"/>
      <c r="O17" s="309"/>
      <c r="P17" s="255">
        <f>SUM(P18:P20)</f>
        <v>0</v>
      </c>
      <c r="Q17" s="1098">
        <f>SUM(N18:N20)</f>
        <v>4</v>
      </c>
      <c r="R17" s="494" t="str">
        <f>IF(SUM(P18:P20)&gt;=Q17,"OK","未充足")</f>
        <v>未充足</v>
      </c>
      <c r="S17" s="256"/>
      <c r="T17" s="257"/>
      <c r="U17" s="393"/>
      <c r="V17" s="36"/>
      <c r="W17" s="503"/>
      <c r="X17" s="2146"/>
      <c r="Y17" s="2080"/>
      <c r="Z17" s="215" t="s">
        <v>147</v>
      </c>
      <c r="AA17" s="464"/>
      <c r="AB17" s="314"/>
      <c r="AC17" s="464"/>
      <c r="AD17" s="757"/>
      <c r="AE17" s="464"/>
      <c r="AF17" s="653"/>
      <c r="AG17" s="464"/>
      <c r="AH17" s="314"/>
      <c r="AI17" s="186">
        <v>1</v>
      </c>
      <c r="AJ17" s="316"/>
      <c r="AK17" s="188">
        <f t="shared" si="2"/>
        <v>0</v>
      </c>
      <c r="AL17" s="189"/>
      <c r="AM17" s="960"/>
      <c r="AN17" s="190"/>
      <c r="AO17" s="191"/>
      <c r="AP17" s="41"/>
      <c r="AQ17" s="18"/>
      <c r="AR17" s="2149"/>
      <c r="AS17" s="2112"/>
      <c r="AT17" s="291"/>
      <c r="AU17" s="370" t="s">
        <v>66</v>
      </c>
      <c r="AV17" s="641"/>
      <c r="AW17" s="642"/>
      <c r="AX17" s="641"/>
      <c r="AY17" s="773"/>
      <c r="AZ17" s="641"/>
      <c r="BA17" s="1047"/>
      <c r="BB17" s="1050"/>
      <c r="BC17" s="642"/>
      <c r="BD17" s="297">
        <v>1</v>
      </c>
      <c r="BE17" s="107"/>
      <c r="BF17" s="179">
        <f t="shared" si="1"/>
        <v>0</v>
      </c>
      <c r="BG17" s="371"/>
      <c r="BH17" s="882"/>
      <c r="BI17" s="640" t="s">
        <v>48</v>
      </c>
      <c r="BJ17" s="1094" t="s">
        <v>252</v>
      </c>
      <c r="BK17" s="12"/>
      <c r="BM17" s="693" t="s">
        <v>230</v>
      </c>
      <c r="BN17" s="694"/>
      <c r="BO17" s="695"/>
      <c r="BP17" s="696" t="s">
        <v>36</v>
      </c>
      <c r="BQ17" s="718"/>
      <c r="BR17" s="718">
        <v>46</v>
      </c>
      <c r="BS17" s="29"/>
      <c r="BT17" s="665"/>
      <c r="BU17" s="29"/>
      <c r="BV17" s="56"/>
      <c r="BW17" s="663"/>
      <c r="BX17" s="35"/>
      <c r="BZ17" s="10"/>
    </row>
    <row r="18" spans="1:78" ht="13.5" customHeight="1" thickTop="1" thickBot="1">
      <c r="A18" s="39"/>
      <c r="B18" s="2144"/>
      <c r="C18" s="2086"/>
      <c r="D18" s="2115"/>
      <c r="E18" s="824" t="s">
        <v>126</v>
      </c>
      <c r="F18" s="733"/>
      <c r="G18" s="280"/>
      <c r="H18" s="308"/>
      <c r="I18" s="280"/>
      <c r="J18" s="308"/>
      <c r="K18" s="1135"/>
      <c r="L18" s="308"/>
      <c r="M18" s="185"/>
      <c r="N18" s="186">
        <v>2</v>
      </c>
      <c r="O18" s="310"/>
      <c r="P18" s="188">
        <f t="shared" ref="P18:P20" si="3">IF(O18&gt;0,N18,0)</f>
        <v>0</v>
      </c>
      <c r="Q18" s="189"/>
      <c r="R18" s="866"/>
      <c r="S18" s="190"/>
      <c r="T18" s="788" t="s">
        <v>252</v>
      </c>
      <c r="U18" s="145"/>
      <c r="V18" s="36"/>
      <c r="W18" s="503"/>
      <c r="X18" s="2146"/>
      <c r="Y18" s="2080"/>
      <c r="Z18" s="216" t="s">
        <v>148</v>
      </c>
      <c r="AA18" s="470"/>
      <c r="AB18" s="224"/>
      <c r="AC18" s="470"/>
      <c r="AD18" s="224"/>
      <c r="AE18" s="759"/>
      <c r="AF18" s="224"/>
      <c r="AG18" s="470"/>
      <c r="AH18" s="224"/>
      <c r="AI18" s="305">
        <v>2</v>
      </c>
      <c r="AJ18" s="221"/>
      <c r="AK18" s="197">
        <f t="shared" si="2"/>
        <v>0</v>
      </c>
      <c r="AL18" s="198"/>
      <c r="AM18" s="961"/>
      <c r="AN18" s="330"/>
      <c r="AO18" s="811" t="s">
        <v>253</v>
      </c>
      <c r="AP18" s="41"/>
      <c r="AQ18" s="18"/>
      <c r="AR18" s="2149"/>
      <c r="AS18" s="2112"/>
      <c r="AT18" s="627"/>
      <c r="AU18" s="784" t="s">
        <v>67</v>
      </c>
      <c r="AV18" s="468"/>
      <c r="AW18" s="91"/>
      <c r="AX18" s="468"/>
      <c r="AY18" s="91"/>
      <c r="AZ18" s="776"/>
      <c r="BA18" s="101"/>
      <c r="BB18" s="468"/>
      <c r="BC18" s="91"/>
      <c r="BD18" s="754">
        <v>1</v>
      </c>
      <c r="BE18" s="105"/>
      <c r="BF18" s="128">
        <f t="shared" si="1"/>
        <v>0</v>
      </c>
      <c r="BG18" s="787" t="s">
        <v>251</v>
      </c>
      <c r="BH18" s="883"/>
      <c r="BI18" s="423"/>
      <c r="BJ18" s="985"/>
      <c r="BK18" s="161"/>
      <c r="BM18" s="618" t="s">
        <v>231</v>
      </c>
      <c r="BN18" s="684"/>
      <c r="BO18" s="685"/>
      <c r="BP18" s="686" t="s">
        <v>239</v>
      </c>
      <c r="BQ18" s="719"/>
      <c r="BR18" s="719">
        <v>6</v>
      </c>
      <c r="BS18" s="57"/>
      <c r="BT18" s="687"/>
      <c r="BU18" s="29"/>
      <c r="BV18" s="56"/>
      <c r="BW18" s="663"/>
      <c r="BX18" s="35"/>
      <c r="BY18" s="12"/>
      <c r="BZ18" s="12"/>
    </row>
    <row r="19" spans="1:78" ht="13.5" customHeight="1" thickBot="1">
      <c r="A19" s="39"/>
      <c r="B19" s="2144"/>
      <c r="C19" s="2086"/>
      <c r="D19" s="2115"/>
      <c r="E19" s="824" t="s">
        <v>127</v>
      </c>
      <c r="F19" s="320"/>
      <c r="G19" s="734"/>
      <c r="H19" s="222"/>
      <c r="I19" s="201"/>
      <c r="J19" s="222"/>
      <c r="K19" s="201"/>
      <c r="L19" s="222"/>
      <c r="M19" s="201"/>
      <c r="N19" s="305">
        <v>1</v>
      </c>
      <c r="O19" s="196"/>
      <c r="P19" s="197">
        <f t="shared" si="3"/>
        <v>0</v>
      </c>
      <c r="Q19" s="198"/>
      <c r="R19" s="867"/>
      <c r="S19" s="330"/>
      <c r="T19" s="789" t="s">
        <v>252</v>
      </c>
      <c r="U19" s="393"/>
      <c r="V19" s="36"/>
      <c r="W19" s="503"/>
      <c r="X19" s="2146"/>
      <c r="Y19" s="2080"/>
      <c r="Z19" s="216" t="s">
        <v>149</v>
      </c>
      <c r="AA19" s="470"/>
      <c r="AB19" s="224"/>
      <c r="AC19" s="470"/>
      <c r="AD19" s="224"/>
      <c r="AE19" s="759"/>
      <c r="AF19" s="657"/>
      <c r="AG19" s="473"/>
      <c r="AH19" s="224"/>
      <c r="AI19" s="305">
        <v>1</v>
      </c>
      <c r="AJ19" s="221"/>
      <c r="AK19" s="197">
        <f t="shared" si="2"/>
        <v>0</v>
      </c>
      <c r="AL19" s="198"/>
      <c r="AM19" s="958"/>
      <c r="AN19" s="190" t="s">
        <v>48</v>
      </c>
      <c r="AO19" s="324" t="s">
        <v>220</v>
      </c>
      <c r="AP19" s="41"/>
      <c r="AQ19" s="18"/>
      <c r="AR19" s="2149"/>
      <c r="AS19" s="2112"/>
      <c r="AT19" s="367"/>
      <c r="AU19" s="227" t="s">
        <v>234</v>
      </c>
      <c r="AV19" s="52"/>
      <c r="AW19" s="52"/>
      <c r="AX19" s="52"/>
      <c r="AY19" s="2117" t="s">
        <v>200</v>
      </c>
      <c r="AZ19" s="2117"/>
      <c r="BA19" s="483">
        <f>IF((BF19-BG19)&gt;0,BF19-BG19,0)</f>
        <v>0</v>
      </c>
      <c r="BB19" s="2117" t="s">
        <v>201</v>
      </c>
      <c r="BC19" s="2117"/>
      <c r="BD19" s="417">
        <f>IF((BF19-BI19)&gt;0,BF19-BI19,0)</f>
        <v>0</v>
      </c>
      <c r="BE19" s="302"/>
      <c r="BF19" s="228">
        <f>BF20+BF21</f>
        <v>0</v>
      </c>
      <c r="BG19" s="229">
        <f>BD20+BD21</f>
        <v>3</v>
      </c>
      <c r="BH19" s="149" t="str">
        <f>IF(BF19&gt;=BG19,"OK","未充足")</f>
        <v>未充足</v>
      </c>
      <c r="BI19" s="230">
        <f>BD20</f>
        <v>1</v>
      </c>
      <c r="BJ19" s="570" t="str">
        <f>IF(BF20=1,"OK","未充足")</f>
        <v>未充足</v>
      </c>
      <c r="BK19" s="164"/>
      <c r="BM19" s="688" t="s">
        <v>55</v>
      </c>
      <c r="BN19" s="860" t="s">
        <v>190</v>
      </c>
      <c r="BO19" s="853"/>
      <c r="BP19" s="689"/>
      <c r="BQ19" s="845" t="s">
        <v>249</v>
      </c>
      <c r="BR19" s="689"/>
      <c r="BS19" s="689"/>
      <c r="BT19" s="690">
        <f>BS20+BS24+BS25+BS26</f>
        <v>24</v>
      </c>
      <c r="BU19" s="36"/>
      <c r="BV19" s="667"/>
      <c r="BW19" s="663"/>
      <c r="BX19" s="35"/>
      <c r="BY19" s="12"/>
      <c r="BZ19" s="12"/>
    </row>
    <row r="20" spans="1:78" ht="13.5" customHeight="1" thickTop="1" thickBot="1">
      <c r="A20" s="39"/>
      <c r="B20" s="2144"/>
      <c r="C20" s="2086"/>
      <c r="D20" s="2116"/>
      <c r="E20" s="833" t="s">
        <v>128</v>
      </c>
      <c r="F20" s="94"/>
      <c r="G20" s="735"/>
      <c r="H20" s="97"/>
      <c r="I20" s="87"/>
      <c r="J20" s="97"/>
      <c r="K20" s="87"/>
      <c r="L20" s="97"/>
      <c r="M20" s="92"/>
      <c r="N20" s="205">
        <v>1</v>
      </c>
      <c r="O20" s="105"/>
      <c r="P20" s="126">
        <f t="shared" si="3"/>
        <v>0</v>
      </c>
      <c r="Q20" s="28"/>
      <c r="R20" s="868"/>
      <c r="S20" s="125"/>
      <c r="T20" s="791" t="s">
        <v>252</v>
      </c>
      <c r="U20" s="392"/>
      <c r="V20" s="36"/>
      <c r="W20" s="503"/>
      <c r="X20" s="2146"/>
      <c r="Y20" s="2080"/>
      <c r="Z20" s="213" t="s">
        <v>33</v>
      </c>
      <c r="AA20" s="461"/>
      <c r="AB20" s="100"/>
      <c r="AC20" s="461"/>
      <c r="AD20" s="758"/>
      <c r="AE20" s="461"/>
      <c r="AF20" s="100"/>
      <c r="AG20" s="461"/>
      <c r="AH20" s="100"/>
      <c r="AI20" s="205">
        <v>2</v>
      </c>
      <c r="AJ20" s="220"/>
      <c r="AK20" s="140">
        <f t="shared" si="2"/>
        <v>0</v>
      </c>
      <c r="AL20" s="28"/>
      <c r="AM20" s="959"/>
      <c r="AN20" s="125"/>
      <c r="AO20" s="122"/>
      <c r="AP20" s="41"/>
      <c r="AQ20" s="18"/>
      <c r="AR20" s="2149"/>
      <c r="AS20" s="2112"/>
      <c r="AT20" s="368"/>
      <c r="AU20" s="834" t="s">
        <v>68</v>
      </c>
      <c r="AV20" s="1041"/>
      <c r="AW20" s="774"/>
      <c r="AX20" s="1041"/>
      <c r="AY20" s="658"/>
      <c r="AZ20" s="1041"/>
      <c r="BA20" s="1040"/>
      <c r="BB20" s="1039"/>
      <c r="BC20" s="658"/>
      <c r="BD20" s="357">
        <v>1</v>
      </c>
      <c r="BE20" s="656"/>
      <c r="BF20" s="197">
        <f>IF(BE20&gt;0,BD20,0)</f>
        <v>0</v>
      </c>
      <c r="BG20" s="356"/>
      <c r="BH20" s="884"/>
      <c r="BI20" s="424" t="s">
        <v>48</v>
      </c>
      <c r="BJ20" s="986"/>
      <c r="BK20" s="164"/>
      <c r="BM20" s="699" t="s">
        <v>56</v>
      </c>
      <c r="BN20" s="700"/>
      <c r="BO20" s="856" t="s">
        <v>41</v>
      </c>
      <c r="BP20" s="700"/>
      <c r="BQ20" s="846" t="s">
        <v>248</v>
      </c>
      <c r="BR20" s="713"/>
      <c r="BS20" s="713">
        <v>9</v>
      </c>
      <c r="BT20" s="665"/>
      <c r="BU20" s="58"/>
      <c r="BV20" s="667"/>
      <c r="BW20" s="663"/>
      <c r="BX20" s="35"/>
      <c r="BY20" s="12"/>
      <c r="BZ20" s="10"/>
    </row>
    <row r="21" spans="1:78" ht="13.5" customHeight="1" thickBot="1">
      <c r="A21" s="39"/>
      <c r="B21" s="2144"/>
      <c r="C21" s="2086"/>
      <c r="D21" s="258"/>
      <c r="E21" s="259" t="s">
        <v>224</v>
      </c>
      <c r="F21" s="260"/>
      <c r="G21" s="260"/>
      <c r="H21" s="260"/>
      <c r="I21" s="260"/>
      <c r="J21" s="260"/>
      <c r="K21" s="260"/>
      <c r="L21" s="260"/>
      <c r="M21" s="260"/>
      <c r="N21" s="55"/>
      <c r="O21" s="616"/>
      <c r="P21" s="138">
        <f>SUM(P22:P24)</f>
        <v>0</v>
      </c>
      <c r="Q21" s="1099">
        <f>SUM(N22:N24)</f>
        <v>4</v>
      </c>
      <c r="R21" s="150" t="str">
        <f>IF(SUM(P22:P24)&gt;=Q21,"OK","未充足")</f>
        <v>未充足</v>
      </c>
      <c r="S21" s="79"/>
      <c r="T21" s="157"/>
      <c r="U21" s="145"/>
      <c r="V21" s="36"/>
      <c r="W21" s="503"/>
      <c r="X21" s="2146"/>
      <c r="Y21" s="2080"/>
      <c r="Z21" s="215" t="s">
        <v>150</v>
      </c>
      <c r="AA21" s="464"/>
      <c r="AB21" s="314"/>
      <c r="AC21" s="464"/>
      <c r="AD21" s="314"/>
      <c r="AE21" s="760"/>
      <c r="AF21" s="314"/>
      <c r="AG21" s="464"/>
      <c r="AH21" s="314"/>
      <c r="AI21" s="186">
        <v>2</v>
      </c>
      <c r="AJ21" s="316"/>
      <c r="AK21" s="188">
        <f t="shared" si="2"/>
        <v>0</v>
      </c>
      <c r="AL21" s="189"/>
      <c r="AM21" s="1095" t="s">
        <v>296</v>
      </c>
      <c r="AN21" s="190" t="s">
        <v>48</v>
      </c>
      <c r="AO21" s="324" t="s">
        <v>220</v>
      </c>
      <c r="AP21" s="41"/>
      <c r="AQ21" s="18"/>
      <c r="AR21" s="2149"/>
      <c r="AS21" s="2112"/>
      <c r="AT21" s="290"/>
      <c r="AU21" s="178" t="s">
        <v>69</v>
      </c>
      <c r="AV21" s="468"/>
      <c r="AW21" s="91"/>
      <c r="AX21" s="468"/>
      <c r="AY21" s="91"/>
      <c r="AZ21" s="1042"/>
      <c r="BA21" s="91"/>
      <c r="BB21" s="629"/>
      <c r="BC21" s="100"/>
      <c r="BD21" s="82">
        <v>2</v>
      </c>
      <c r="BE21" s="105"/>
      <c r="BF21" s="126">
        <f>IF(BE21&gt;0,BD21,0)</f>
        <v>0</v>
      </c>
      <c r="BG21" s="125" t="s">
        <v>48</v>
      </c>
      <c r="BH21" s="885"/>
      <c r="BI21" s="425"/>
      <c r="BJ21" s="976" t="s">
        <v>284</v>
      </c>
      <c r="BK21" s="12"/>
      <c r="BM21" s="677" t="s">
        <v>233</v>
      </c>
      <c r="BN21" s="672"/>
      <c r="BO21" s="678"/>
      <c r="BP21" s="679" t="s">
        <v>241</v>
      </c>
      <c r="BQ21" s="29"/>
      <c r="BR21" s="29">
        <v>5</v>
      </c>
      <c r="BS21" s="29"/>
      <c r="BT21" s="665"/>
      <c r="BU21" s="58"/>
      <c r="BV21" s="663"/>
      <c r="BW21" s="663"/>
      <c r="BX21" s="663"/>
      <c r="BY21" s="12"/>
      <c r="BZ21" s="12"/>
    </row>
    <row r="22" spans="1:78" ht="13.5" customHeight="1" thickTop="1" thickBot="1">
      <c r="A22" s="39"/>
      <c r="B22" s="2144"/>
      <c r="C22" s="2086"/>
      <c r="D22" s="258"/>
      <c r="E22" s="828" t="s">
        <v>115</v>
      </c>
      <c r="F22" s="320"/>
      <c r="G22" s="280"/>
      <c r="H22" s="739"/>
      <c r="I22" s="280"/>
      <c r="J22" s="222"/>
      <c r="K22" s="1135"/>
      <c r="L22" s="222"/>
      <c r="M22" s="280"/>
      <c r="N22" s="202">
        <v>2</v>
      </c>
      <c r="O22" s="310"/>
      <c r="P22" s="203">
        <f t="shared" ref="P22:P24" si="4">IF(O22&gt;0,N22,0)</f>
        <v>0</v>
      </c>
      <c r="Q22" s="198"/>
      <c r="R22" s="866"/>
      <c r="S22" s="190"/>
      <c r="T22" s="1024"/>
      <c r="U22" s="145"/>
      <c r="V22" s="36"/>
      <c r="W22" s="503"/>
      <c r="X22" s="2146"/>
      <c r="Y22" s="2080"/>
      <c r="Z22" s="216" t="s">
        <v>151</v>
      </c>
      <c r="AA22" s="470"/>
      <c r="AB22" s="224"/>
      <c r="AC22" s="470"/>
      <c r="AD22" s="224"/>
      <c r="AE22" s="759"/>
      <c r="AF22" s="224"/>
      <c r="AG22" s="470"/>
      <c r="AH22" s="224"/>
      <c r="AI22" s="305">
        <v>2</v>
      </c>
      <c r="AJ22" s="221"/>
      <c r="AK22" s="197">
        <f t="shared" si="2"/>
        <v>0</v>
      </c>
      <c r="AL22" s="198"/>
      <c r="AM22" s="870"/>
      <c r="AN22" s="323"/>
      <c r="AO22" s="811" t="s">
        <v>253</v>
      </c>
      <c r="AP22" s="41"/>
      <c r="AQ22" s="18"/>
      <c r="AR22" s="2149"/>
      <c r="AS22" s="2112"/>
      <c r="AT22" s="2118" t="s">
        <v>129</v>
      </c>
      <c r="AU22" s="411" t="s">
        <v>235</v>
      </c>
      <c r="AV22" s="412"/>
      <c r="AW22" s="412"/>
      <c r="AX22" s="412"/>
      <c r="AY22" s="2087" t="s">
        <v>202</v>
      </c>
      <c r="AZ22" s="2087"/>
      <c r="BA22" s="938">
        <f>IF((BF22-BG22)&gt;0,BF22-BG22,0)</f>
        <v>0</v>
      </c>
      <c r="BB22" s="2088" t="s">
        <v>97</v>
      </c>
      <c r="BC22" s="2088"/>
      <c r="BD22" s="939">
        <f>IF((BF22-BI22)&gt;0,BF22-BI22,0)</f>
        <v>0</v>
      </c>
      <c r="BE22" s="413"/>
      <c r="BF22" s="414">
        <f>SUM(BF23:BF24)</f>
        <v>0</v>
      </c>
      <c r="BG22" s="415">
        <v>1</v>
      </c>
      <c r="BH22" s="566" t="str">
        <f>IF(BF22&gt;=BG22,"OK","未充足")</f>
        <v>未充足</v>
      </c>
      <c r="BI22" s="416">
        <v>1</v>
      </c>
      <c r="BJ22" s="571" t="str">
        <f>IF(BF22&gt;=BI22,"OK","未充足")</f>
        <v>未充足</v>
      </c>
      <c r="BK22" s="12"/>
      <c r="BM22" s="673" t="s">
        <v>234</v>
      </c>
      <c r="BN22" s="674"/>
      <c r="BO22" s="676"/>
      <c r="BP22" s="675" t="s">
        <v>242</v>
      </c>
      <c r="BQ22" s="29"/>
      <c r="BR22" s="29">
        <v>3</v>
      </c>
      <c r="BS22" s="29"/>
      <c r="BT22" s="665"/>
      <c r="BU22" s="58"/>
      <c r="BV22" s="667"/>
      <c r="BW22" s="663"/>
      <c r="BX22" s="35"/>
      <c r="BY22" s="12"/>
      <c r="BZ22" s="12"/>
    </row>
    <row r="23" spans="1:78" ht="13.5" customHeight="1" thickTop="1" thickBot="1">
      <c r="A23" s="39"/>
      <c r="B23" s="2144"/>
      <c r="C23" s="2086"/>
      <c r="D23" s="258"/>
      <c r="E23" s="827" t="s">
        <v>116</v>
      </c>
      <c r="F23" s="738"/>
      <c r="G23" s="92"/>
      <c r="H23" s="97"/>
      <c r="I23" s="92"/>
      <c r="J23" s="97"/>
      <c r="K23" s="92"/>
      <c r="L23" s="97"/>
      <c r="M23" s="92"/>
      <c r="N23" s="78">
        <v>1</v>
      </c>
      <c r="O23" s="106"/>
      <c r="P23" s="126">
        <f t="shared" si="4"/>
        <v>0</v>
      </c>
      <c r="Q23" s="28"/>
      <c r="R23" s="867"/>
      <c r="S23" s="330"/>
      <c r="T23" s="1010"/>
      <c r="U23" s="392"/>
      <c r="V23" s="36"/>
      <c r="W23" s="503"/>
      <c r="X23" s="2146"/>
      <c r="Y23" s="2080"/>
      <c r="Z23" s="216" t="s">
        <v>152</v>
      </c>
      <c r="AA23" s="470"/>
      <c r="AB23" s="224"/>
      <c r="AC23" s="470"/>
      <c r="AD23" s="224"/>
      <c r="AE23" s="759"/>
      <c r="AF23" s="224"/>
      <c r="AG23" s="470"/>
      <c r="AH23" s="224"/>
      <c r="AI23" s="305">
        <v>2</v>
      </c>
      <c r="AJ23" s="221"/>
      <c r="AK23" s="197">
        <f t="shared" si="2"/>
        <v>0</v>
      </c>
      <c r="AL23" s="198"/>
      <c r="AM23" s="879"/>
      <c r="AN23" s="198"/>
      <c r="AO23" s="811" t="s">
        <v>253</v>
      </c>
      <c r="AP23" s="41"/>
      <c r="AQ23" s="18"/>
      <c r="AR23" s="2149"/>
      <c r="AS23" s="2112"/>
      <c r="AT23" s="2119"/>
      <c r="AU23" s="27" t="s">
        <v>172</v>
      </c>
      <c r="AV23" s="1033"/>
      <c r="AW23" s="755"/>
      <c r="AX23" s="465"/>
      <c r="AY23" s="223"/>
      <c r="AZ23" s="465"/>
      <c r="BA23" s="1035"/>
      <c r="BB23" s="1037"/>
      <c r="BC23" s="210"/>
      <c r="BD23" s="74">
        <v>1</v>
      </c>
      <c r="BE23" s="103"/>
      <c r="BF23" s="136">
        <f>IF(BE23&gt;0,BD23,0)</f>
        <v>0</v>
      </c>
      <c r="BG23" s="23"/>
      <c r="BH23" s="892"/>
      <c r="BI23" s="424" t="s">
        <v>194</v>
      </c>
      <c r="BJ23" s="986"/>
      <c r="BK23" s="12"/>
      <c r="BM23" s="555" t="s">
        <v>235</v>
      </c>
      <c r="BN23" s="37"/>
      <c r="BO23" s="701"/>
      <c r="BP23" s="609" t="s">
        <v>243</v>
      </c>
      <c r="BQ23" s="57"/>
      <c r="BR23" s="57">
        <v>1</v>
      </c>
      <c r="BS23" s="57"/>
      <c r="BT23" s="665"/>
      <c r="BU23" s="58"/>
      <c r="BV23" s="668"/>
      <c r="BW23" s="663"/>
      <c r="BX23" s="663"/>
      <c r="BY23" s="12"/>
      <c r="BZ23" s="12"/>
    </row>
    <row r="24" spans="1:78" ht="13.5" customHeight="1" thickBot="1">
      <c r="A24" s="39"/>
      <c r="B24" s="2144"/>
      <c r="C24" s="2086"/>
      <c r="D24" s="281"/>
      <c r="E24" s="204" t="s">
        <v>117</v>
      </c>
      <c r="F24" s="207"/>
      <c r="G24" s="272"/>
      <c r="H24" s="275"/>
      <c r="I24" s="272"/>
      <c r="J24" s="740"/>
      <c r="K24" s="272"/>
      <c r="L24" s="275"/>
      <c r="M24" s="272"/>
      <c r="N24" s="199">
        <v>1</v>
      </c>
      <c r="O24" s="108"/>
      <c r="P24" s="137">
        <f t="shared" si="4"/>
        <v>0</v>
      </c>
      <c r="Q24" s="174"/>
      <c r="R24" s="868"/>
      <c r="S24" s="125"/>
      <c r="T24" s="1023"/>
      <c r="U24" s="145"/>
      <c r="V24" s="36"/>
      <c r="W24" s="503"/>
      <c r="X24" s="2146"/>
      <c r="Y24" s="2080"/>
      <c r="Z24" s="216" t="s">
        <v>153</v>
      </c>
      <c r="AA24" s="461"/>
      <c r="AB24" s="100"/>
      <c r="AC24" s="461"/>
      <c r="AD24" s="100"/>
      <c r="AE24" s="761"/>
      <c r="AF24" s="100"/>
      <c r="AG24" s="461"/>
      <c r="AH24" s="100"/>
      <c r="AI24" s="205">
        <v>2</v>
      </c>
      <c r="AJ24" s="220"/>
      <c r="AK24" s="140">
        <f t="shared" si="2"/>
        <v>0</v>
      </c>
      <c r="AL24" s="28"/>
      <c r="AM24" s="879"/>
      <c r="AN24" s="195"/>
      <c r="AO24" s="811" t="s">
        <v>253</v>
      </c>
      <c r="AP24" s="18"/>
      <c r="AQ24" s="18"/>
      <c r="AR24" s="2149"/>
      <c r="AS24" s="2113"/>
      <c r="AT24" s="2120"/>
      <c r="AU24" s="785" t="s">
        <v>173</v>
      </c>
      <c r="AV24" s="1034"/>
      <c r="AW24" s="1032"/>
      <c r="AX24" s="467"/>
      <c r="AY24" s="211"/>
      <c r="AZ24" s="467"/>
      <c r="BA24" s="1036"/>
      <c r="BB24" s="1038"/>
      <c r="BC24" s="210"/>
      <c r="BD24" s="74">
        <v>1</v>
      </c>
      <c r="BE24" s="108"/>
      <c r="BF24" s="127">
        <f>IF(BE24&gt;0,BD24,0)</f>
        <v>0</v>
      </c>
      <c r="BG24" s="23"/>
      <c r="BH24" s="892"/>
      <c r="BI24" s="424" t="s">
        <v>194</v>
      </c>
      <c r="BJ24" s="987"/>
      <c r="BK24" s="12"/>
      <c r="BM24" s="702" t="s">
        <v>57</v>
      </c>
      <c r="BN24" s="703"/>
      <c r="BO24" s="857" t="s">
        <v>191</v>
      </c>
      <c r="BP24" s="703"/>
      <c r="BQ24" s="714"/>
      <c r="BR24" s="714"/>
      <c r="BS24" s="714">
        <v>2</v>
      </c>
      <c r="BT24" s="665"/>
      <c r="BU24" s="58"/>
      <c r="BV24" s="667"/>
      <c r="BW24" s="663"/>
      <c r="BX24" s="35"/>
      <c r="BY24" s="12"/>
    </row>
    <row r="25" spans="1:78" ht="13.5" customHeight="1" thickTop="1" thickBot="1">
      <c r="A25" s="39"/>
      <c r="B25" s="2144"/>
      <c r="C25" s="2086"/>
      <c r="D25" s="2089" t="s">
        <v>188</v>
      </c>
      <c r="E25" s="261" t="s">
        <v>225</v>
      </c>
      <c r="F25" s="262"/>
      <c r="G25" s="262"/>
      <c r="H25" s="262"/>
      <c r="I25" s="262"/>
      <c r="J25" s="262"/>
      <c r="K25" s="262"/>
      <c r="L25" s="262"/>
      <c r="M25" s="262"/>
      <c r="N25" s="263"/>
      <c r="O25" s="311"/>
      <c r="P25" s="426">
        <f>SUM(P26:P28)</f>
        <v>0</v>
      </c>
      <c r="Q25" s="1100">
        <f>SUM(N26:N28)</f>
        <v>6</v>
      </c>
      <c r="R25" s="495" t="str">
        <f>IF(SUM(P26:P28)&gt;=Q25,"OK","未充足")</f>
        <v>未充足</v>
      </c>
      <c r="S25" s="264"/>
      <c r="T25" s="282"/>
      <c r="U25" s="394"/>
      <c r="V25" s="36"/>
      <c r="W25" s="503"/>
      <c r="X25" s="2146"/>
      <c r="Y25" s="2080"/>
      <c r="Z25" s="332" t="s">
        <v>154</v>
      </c>
      <c r="AA25" s="464"/>
      <c r="AB25" s="314"/>
      <c r="AC25" s="464"/>
      <c r="AD25" s="314"/>
      <c r="AE25" s="762"/>
      <c r="AF25" s="314"/>
      <c r="AG25" s="464"/>
      <c r="AH25" s="314"/>
      <c r="AI25" s="186">
        <v>2</v>
      </c>
      <c r="AJ25" s="316"/>
      <c r="AK25" s="188">
        <f t="shared" si="2"/>
        <v>0</v>
      </c>
      <c r="AL25" s="189"/>
      <c r="AM25" s="879"/>
      <c r="AN25" s="189"/>
      <c r="AO25" s="811" t="s">
        <v>253</v>
      </c>
      <c r="AP25" s="18"/>
      <c r="AQ25" s="18"/>
      <c r="AR25" s="2149"/>
      <c r="AS25" s="2306" t="s">
        <v>191</v>
      </c>
      <c r="AT25" s="2093"/>
      <c r="AU25" s="387" t="s">
        <v>57</v>
      </c>
      <c r="AV25" s="1912"/>
      <c r="AW25" s="1913"/>
      <c r="AX25" s="1913"/>
      <c r="AY25" s="1914" t="s">
        <v>202</v>
      </c>
      <c r="AZ25" s="1914"/>
      <c r="BA25" s="1117">
        <f>IF((BF25-BG25)&gt;0,BF25-BG25,0)</f>
        <v>0</v>
      </c>
      <c r="BB25" s="1914" t="s">
        <v>97</v>
      </c>
      <c r="BC25" s="1914"/>
      <c r="BD25" s="946">
        <f>IF((BF25-BI25)&gt;0,BF25-BI25,0)</f>
        <v>0</v>
      </c>
      <c r="BE25" s="303"/>
      <c r="BF25" s="232">
        <f>SUM(BF26:BF32)</f>
        <v>0</v>
      </c>
      <c r="BG25" s="233">
        <v>2</v>
      </c>
      <c r="BH25" s="565" t="str">
        <f>IF(AND(BF25&gt;=BG25,BF26=1),"OK","未充足")</f>
        <v>未充足</v>
      </c>
      <c r="BI25" s="141">
        <v>1</v>
      </c>
      <c r="BJ25" s="572" t="str">
        <f>IF(BF25&gt;=BI25,"OK","未充足")</f>
        <v>未充足</v>
      </c>
      <c r="BK25" s="10"/>
      <c r="BM25" s="704" t="s">
        <v>240</v>
      </c>
      <c r="BN25" s="705"/>
      <c r="BO25" s="858" t="s">
        <v>193</v>
      </c>
      <c r="BP25" s="706"/>
      <c r="BQ25" s="706"/>
      <c r="BR25" s="706"/>
      <c r="BS25" s="715">
        <v>12</v>
      </c>
      <c r="BT25" s="665"/>
      <c r="BU25" s="29"/>
      <c r="BV25" s="56"/>
      <c r="BW25" s="663"/>
      <c r="BX25" s="44"/>
      <c r="BY25" s="12"/>
      <c r="BZ25" s="12"/>
    </row>
    <row r="26" spans="1:78" ht="13.5" customHeight="1" thickTop="1" thickBot="1">
      <c r="A26" s="39"/>
      <c r="B26" s="2144"/>
      <c r="C26" s="2086"/>
      <c r="D26" s="2090"/>
      <c r="E26" s="824" t="s">
        <v>118</v>
      </c>
      <c r="F26" s="741"/>
      <c r="G26" s="279"/>
      <c r="H26" s="193"/>
      <c r="I26" s="194"/>
      <c r="J26" s="193"/>
      <c r="K26" s="1136"/>
      <c r="L26" s="193"/>
      <c r="M26" s="194"/>
      <c r="N26" s="83">
        <v>2</v>
      </c>
      <c r="O26" s="103"/>
      <c r="P26" s="126">
        <f>IF(O26&gt;0,N26,0)</f>
        <v>0</v>
      </c>
      <c r="Q26" s="198"/>
      <c r="R26" s="866"/>
      <c r="S26" s="190"/>
      <c r="T26" s="788" t="s">
        <v>252</v>
      </c>
      <c r="U26" s="395"/>
      <c r="V26" s="36"/>
      <c r="W26" s="503"/>
      <c r="X26" s="2146"/>
      <c r="Y26" s="2080"/>
      <c r="Z26" s="216" t="s">
        <v>155</v>
      </c>
      <c r="AA26" s="470"/>
      <c r="AB26" s="224"/>
      <c r="AC26" s="470"/>
      <c r="AD26" s="224"/>
      <c r="AE26" s="759"/>
      <c r="AF26" s="224"/>
      <c r="AG26" s="470"/>
      <c r="AH26" s="224"/>
      <c r="AI26" s="305">
        <v>2</v>
      </c>
      <c r="AJ26" s="221"/>
      <c r="AK26" s="197">
        <f t="shared" si="2"/>
        <v>0</v>
      </c>
      <c r="AL26" s="198"/>
      <c r="AM26" s="879"/>
      <c r="AN26" s="323"/>
      <c r="AO26" s="811" t="s">
        <v>253</v>
      </c>
      <c r="AP26" s="18"/>
      <c r="AQ26" s="18"/>
      <c r="AR26" s="2149"/>
      <c r="AS26" s="2094"/>
      <c r="AT26" s="2095"/>
      <c r="AU26" s="826" t="s">
        <v>81</v>
      </c>
      <c r="AV26" s="777"/>
      <c r="AW26" s="1031"/>
      <c r="AX26" s="465"/>
      <c r="AY26" s="223"/>
      <c r="AZ26" s="465"/>
      <c r="BA26" s="223"/>
      <c r="BB26" s="465"/>
      <c r="BC26" s="223"/>
      <c r="BD26" s="71">
        <v>1</v>
      </c>
      <c r="BE26" s="945"/>
      <c r="BF26" s="197">
        <f>IF(BE26&gt;0,BD26,0)</f>
        <v>0</v>
      </c>
      <c r="BG26" s="942" t="s">
        <v>48</v>
      </c>
      <c r="BH26" s="943"/>
      <c r="BI26" s="944"/>
      <c r="BJ26" s="988"/>
      <c r="BK26" s="10"/>
      <c r="BM26" s="847" t="s">
        <v>244</v>
      </c>
      <c r="BN26" s="848"/>
      <c r="BO26" s="859" t="s">
        <v>49</v>
      </c>
      <c r="BP26" s="849"/>
      <c r="BQ26" s="849"/>
      <c r="BR26" s="849"/>
      <c r="BS26" s="850">
        <v>1</v>
      </c>
      <c r="BT26" s="851"/>
      <c r="BU26" s="852"/>
      <c r="BV26" s="56"/>
      <c r="BW26" s="35"/>
      <c r="BX26" s="45"/>
    </row>
    <row r="27" spans="1:78" ht="13.5" customHeight="1" thickTop="1">
      <c r="A27" s="39"/>
      <c r="B27" s="2144"/>
      <c r="C27" s="2086"/>
      <c r="D27" s="2090"/>
      <c r="E27" s="831" t="s">
        <v>119</v>
      </c>
      <c r="F27" s="90"/>
      <c r="G27" s="742"/>
      <c r="H27" s="193"/>
      <c r="I27" s="194"/>
      <c r="J27" s="193"/>
      <c r="K27" s="1137"/>
      <c r="L27" s="193"/>
      <c r="M27" s="194"/>
      <c r="N27" s="75">
        <v>2</v>
      </c>
      <c r="O27" s="104"/>
      <c r="P27" s="127">
        <f t="shared" ref="P27:P28" si="5">IF(O27&gt;0,N27,0)</f>
        <v>0</v>
      </c>
      <c r="Q27" s="28"/>
      <c r="R27" s="867"/>
      <c r="S27" s="330"/>
      <c r="T27" s="1010"/>
      <c r="U27" s="392"/>
      <c r="V27" s="36"/>
      <c r="W27" s="46"/>
      <c r="X27" s="2146"/>
      <c r="Y27" s="2080"/>
      <c r="Z27" s="216" t="s">
        <v>156</v>
      </c>
      <c r="AA27" s="461"/>
      <c r="AB27" s="100"/>
      <c r="AC27" s="461"/>
      <c r="AD27" s="100"/>
      <c r="AE27" s="461"/>
      <c r="AF27" s="763"/>
      <c r="AG27" s="650"/>
      <c r="AH27" s="100"/>
      <c r="AI27" s="205">
        <v>2</v>
      </c>
      <c r="AJ27" s="220"/>
      <c r="AK27" s="140">
        <f t="shared" si="2"/>
        <v>0</v>
      </c>
      <c r="AL27" s="189"/>
      <c r="AM27" s="879"/>
      <c r="AN27" s="190" t="s">
        <v>48</v>
      </c>
      <c r="AO27" s="324" t="s">
        <v>220</v>
      </c>
      <c r="AP27" s="18"/>
      <c r="AQ27" s="18"/>
      <c r="AR27" s="2149"/>
      <c r="AS27" s="2094"/>
      <c r="AT27" s="2095"/>
      <c r="AU27" s="359" t="s">
        <v>71</v>
      </c>
      <c r="AV27" s="759"/>
      <c r="AW27" s="907"/>
      <c r="AX27" s="470"/>
      <c r="AY27" s="224"/>
      <c r="AZ27" s="470"/>
      <c r="BA27" s="224"/>
      <c r="BB27" s="470"/>
      <c r="BC27" s="224"/>
      <c r="BD27" s="305">
        <v>1</v>
      </c>
      <c r="BE27" s="187"/>
      <c r="BF27" s="197">
        <f t="shared" ref="BF27:BF32" si="6">IF(BE27&gt;0,BD27,0)</f>
        <v>0</v>
      </c>
      <c r="BG27" s="198"/>
      <c r="BH27" s="867"/>
      <c r="BI27" s="330"/>
      <c r="BJ27" s="989"/>
      <c r="BK27" s="164" t="s">
        <v>294</v>
      </c>
      <c r="BM27" s="14"/>
      <c r="BN27" s="12"/>
      <c r="BO27" s="664"/>
      <c r="BP27" s="665"/>
      <c r="BQ27" s="665"/>
      <c r="BR27" s="665"/>
      <c r="BS27" s="665"/>
      <c r="BT27" s="665"/>
      <c r="BU27" s="29"/>
      <c r="BV27" s="56"/>
      <c r="BW27" s="35"/>
      <c r="BX27" s="45"/>
    </row>
    <row r="28" spans="1:78" ht="13.5" customHeight="1" thickBot="1">
      <c r="A28" s="39"/>
      <c r="B28" s="2144"/>
      <c r="C28" s="2086"/>
      <c r="D28" s="2091"/>
      <c r="E28" s="832" t="s">
        <v>120</v>
      </c>
      <c r="F28" s="300"/>
      <c r="G28" s="743"/>
      <c r="H28" s="193"/>
      <c r="I28" s="194"/>
      <c r="J28" s="193"/>
      <c r="K28" s="1138"/>
      <c r="L28" s="193"/>
      <c r="M28" s="194"/>
      <c r="N28" s="301">
        <v>2</v>
      </c>
      <c r="O28" s="108"/>
      <c r="P28" s="273">
        <f t="shared" si="5"/>
        <v>0</v>
      </c>
      <c r="Q28" s="174"/>
      <c r="R28" s="868"/>
      <c r="S28" s="125"/>
      <c r="T28" s="1023"/>
      <c r="U28" s="394"/>
      <c r="V28" s="36"/>
      <c r="W28" s="46"/>
      <c r="X28" s="2146"/>
      <c r="Y28" s="2080"/>
      <c r="Z28" s="213" t="s">
        <v>157</v>
      </c>
      <c r="AA28" s="463"/>
      <c r="AB28" s="210"/>
      <c r="AC28" s="463"/>
      <c r="AD28" s="210"/>
      <c r="AE28" s="463"/>
      <c r="AF28" s="756"/>
      <c r="AG28" s="463"/>
      <c r="AH28" s="210"/>
      <c r="AI28" s="72">
        <v>2</v>
      </c>
      <c r="AJ28" s="219"/>
      <c r="AK28" s="217">
        <f t="shared" si="2"/>
        <v>0</v>
      </c>
      <c r="AL28" s="198"/>
      <c r="AM28" s="879"/>
      <c r="AN28" s="198"/>
      <c r="AO28" s="811" t="s">
        <v>253</v>
      </c>
      <c r="AP28" s="18"/>
      <c r="AQ28" s="18"/>
      <c r="AR28" s="2149"/>
      <c r="AS28" s="2094"/>
      <c r="AT28" s="2095"/>
      <c r="AU28" s="361" t="s">
        <v>82</v>
      </c>
      <c r="AV28" s="469"/>
      <c r="AW28" s="345"/>
      <c r="AX28" s="469"/>
      <c r="AY28" s="345"/>
      <c r="AZ28" s="775"/>
      <c r="BA28" s="345"/>
      <c r="BB28" s="469"/>
      <c r="BC28" s="345"/>
      <c r="BD28" s="362">
        <v>1</v>
      </c>
      <c r="BE28" s="349"/>
      <c r="BF28" s="350">
        <f t="shared" si="6"/>
        <v>0</v>
      </c>
      <c r="BG28" s="363"/>
      <c r="BH28" s="886"/>
      <c r="BI28" s="351"/>
      <c r="BJ28" s="990"/>
      <c r="BK28" s="12"/>
      <c r="BM28" s="14"/>
      <c r="BN28" s="209"/>
      <c r="BO28" s="666"/>
      <c r="BP28" s="665"/>
      <c r="BQ28" s="665"/>
      <c r="BR28" s="665"/>
      <c r="BS28" s="665"/>
      <c r="BT28" s="665"/>
      <c r="BU28" s="29"/>
      <c r="BV28" s="662"/>
      <c r="BW28" s="19"/>
      <c r="BX28" s="12"/>
    </row>
    <row r="29" spans="1:78" ht="13.5" customHeight="1" thickBot="1">
      <c r="A29" s="39"/>
      <c r="B29" s="2144"/>
      <c r="C29" s="2086"/>
      <c r="D29" s="2151" t="s">
        <v>129</v>
      </c>
      <c r="E29" s="1181" t="s">
        <v>226</v>
      </c>
      <c r="F29" s="1182"/>
      <c r="G29" s="1182"/>
      <c r="H29" s="1182"/>
      <c r="I29" s="1182"/>
      <c r="J29" s="1182"/>
      <c r="K29" s="1182"/>
      <c r="L29" s="1182"/>
      <c r="M29" s="1182"/>
      <c r="N29" s="1183"/>
      <c r="O29" s="1184"/>
      <c r="P29" s="1185">
        <f>SUM(P30:P31)</f>
        <v>0</v>
      </c>
      <c r="Q29" s="1186">
        <v>2</v>
      </c>
      <c r="R29" s="1187" t="str">
        <f>IF(SUM(P30:P31)&gt;=Q29,"OK","未充足")</f>
        <v>未充足</v>
      </c>
      <c r="S29" s="1186"/>
      <c r="T29" s="1188"/>
      <c r="U29" s="394"/>
      <c r="V29" s="36"/>
      <c r="W29" s="46"/>
      <c r="X29" s="2146"/>
      <c r="Y29" s="2080"/>
      <c r="Z29" s="215" t="s">
        <v>158</v>
      </c>
      <c r="AA29" s="464"/>
      <c r="AB29" s="314"/>
      <c r="AC29" s="464"/>
      <c r="AD29" s="314"/>
      <c r="AE29" s="464"/>
      <c r="AF29" s="757"/>
      <c r="AG29" s="464"/>
      <c r="AH29" s="314"/>
      <c r="AI29" s="186">
        <v>2</v>
      </c>
      <c r="AJ29" s="316"/>
      <c r="AK29" s="188">
        <f t="shared" si="2"/>
        <v>0</v>
      </c>
      <c r="AL29" s="198"/>
      <c r="AM29" s="879"/>
      <c r="AN29" s="195"/>
      <c r="AO29" s="811" t="s">
        <v>253</v>
      </c>
      <c r="AP29" s="41"/>
      <c r="AQ29" s="18"/>
      <c r="AR29" s="2149"/>
      <c r="AS29" s="2094"/>
      <c r="AT29" s="2095"/>
      <c r="AU29" s="360" t="s">
        <v>83</v>
      </c>
      <c r="AV29" s="469"/>
      <c r="AW29" s="345"/>
      <c r="AX29" s="469"/>
      <c r="AY29" s="345"/>
      <c r="AZ29" s="775"/>
      <c r="BA29" s="345"/>
      <c r="BB29" s="469"/>
      <c r="BC29" s="345"/>
      <c r="BD29" s="364">
        <v>1</v>
      </c>
      <c r="BE29" s="659"/>
      <c r="BF29" s="350">
        <f t="shared" si="6"/>
        <v>0</v>
      </c>
      <c r="BG29" s="354"/>
      <c r="BH29" s="887"/>
      <c r="BI29" s="355"/>
      <c r="BJ29" s="991"/>
      <c r="BK29" s="12"/>
      <c r="BM29" s="12"/>
      <c r="BN29" s="12"/>
      <c r="BO29" s="12"/>
      <c r="BP29" s="12"/>
      <c r="BQ29" s="12"/>
      <c r="BR29" s="12"/>
      <c r="BS29" s="12"/>
      <c r="BT29" s="12"/>
      <c r="BU29" s="12"/>
      <c r="BV29" s="12"/>
      <c r="BW29" s="12"/>
      <c r="BX29" s="12"/>
    </row>
    <row r="30" spans="1:78" ht="13.5" customHeight="1" thickTop="1">
      <c r="A30" s="39"/>
      <c r="B30" s="2144"/>
      <c r="C30" s="2086"/>
      <c r="D30" s="2152"/>
      <c r="E30" s="22" t="s">
        <v>113</v>
      </c>
      <c r="F30" s="94"/>
      <c r="G30" s="736"/>
      <c r="H30" s="97"/>
      <c r="I30" s="89"/>
      <c r="J30" s="97"/>
      <c r="K30" s="89"/>
      <c r="L30" s="97"/>
      <c r="M30" s="92"/>
      <c r="N30" s="205">
        <v>2</v>
      </c>
      <c r="O30" s="103"/>
      <c r="P30" s="126">
        <f t="shared" ref="P30:P31" si="7">IF(O30&gt;0,N30,0)</f>
        <v>0</v>
      </c>
      <c r="Q30" s="28"/>
      <c r="R30" s="867"/>
      <c r="S30" s="125"/>
      <c r="T30" s="1025"/>
      <c r="U30" s="394"/>
      <c r="V30" s="36"/>
      <c r="W30" s="46"/>
      <c r="X30" s="2146"/>
      <c r="Y30" s="2080"/>
      <c r="Z30" s="216" t="s">
        <v>159</v>
      </c>
      <c r="AA30" s="470"/>
      <c r="AB30" s="224"/>
      <c r="AC30" s="470"/>
      <c r="AD30" s="224"/>
      <c r="AE30" s="470"/>
      <c r="AF30" s="745"/>
      <c r="AG30" s="470"/>
      <c r="AH30" s="224"/>
      <c r="AI30" s="305">
        <v>2</v>
      </c>
      <c r="AJ30" s="221"/>
      <c r="AK30" s="197">
        <f t="shared" si="2"/>
        <v>0</v>
      </c>
      <c r="AL30" s="28"/>
      <c r="AM30" s="879"/>
      <c r="AN30" s="323"/>
      <c r="AO30" s="811" t="s">
        <v>253</v>
      </c>
      <c r="AP30" s="41"/>
      <c r="AQ30" s="18"/>
      <c r="AR30" s="2149"/>
      <c r="AS30" s="2094"/>
      <c r="AT30" s="2095"/>
      <c r="AU30" s="360" t="s">
        <v>84</v>
      </c>
      <c r="AV30" s="469"/>
      <c r="AW30" s="345"/>
      <c r="AX30" s="469"/>
      <c r="AY30" s="345"/>
      <c r="AZ30" s="775"/>
      <c r="BA30" s="345"/>
      <c r="BB30" s="469"/>
      <c r="BC30" s="345"/>
      <c r="BD30" s="364">
        <v>1</v>
      </c>
      <c r="BE30" s="349"/>
      <c r="BF30" s="350">
        <f t="shared" si="6"/>
        <v>0</v>
      </c>
      <c r="BG30" s="351"/>
      <c r="BH30" s="886"/>
      <c r="BI30" s="365"/>
      <c r="BJ30" s="366"/>
      <c r="BK30" s="164"/>
      <c r="BL30" s="12"/>
    </row>
    <row r="31" spans="1:78" ht="13.5" customHeight="1" thickBot="1">
      <c r="A31" s="39"/>
      <c r="B31" s="2144"/>
      <c r="C31" s="2356"/>
      <c r="D31" s="2153"/>
      <c r="E31" s="172" t="s">
        <v>114</v>
      </c>
      <c r="F31" s="313"/>
      <c r="G31" s="737"/>
      <c r="H31" s="308"/>
      <c r="I31" s="272"/>
      <c r="J31" s="308"/>
      <c r="K31" s="272"/>
      <c r="L31" s="308"/>
      <c r="M31" s="185"/>
      <c r="N31" s="186">
        <v>2</v>
      </c>
      <c r="O31" s="108"/>
      <c r="P31" s="188">
        <f t="shared" si="7"/>
        <v>0</v>
      </c>
      <c r="Q31" s="189"/>
      <c r="R31" s="868"/>
      <c r="S31" s="190"/>
      <c r="T31" s="1026"/>
      <c r="U31" s="392"/>
      <c r="V31" s="36"/>
      <c r="W31" s="46"/>
      <c r="X31" s="2146"/>
      <c r="Y31" s="2080"/>
      <c r="Z31" s="216" t="s">
        <v>6</v>
      </c>
      <c r="AA31" s="470"/>
      <c r="AB31" s="224"/>
      <c r="AC31" s="470"/>
      <c r="AD31" s="224"/>
      <c r="AE31" s="470"/>
      <c r="AF31" s="764"/>
      <c r="AG31" s="473"/>
      <c r="AH31" s="224"/>
      <c r="AI31" s="305">
        <v>1</v>
      </c>
      <c r="AJ31" s="221"/>
      <c r="AK31" s="197">
        <f t="shared" si="2"/>
        <v>0</v>
      </c>
      <c r="AL31" s="327"/>
      <c r="AM31" s="879"/>
      <c r="AN31" s="190" t="s">
        <v>48</v>
      </c>
      <c r="AO31" s="324" t="s">
        <v>220</v>
      </c>
      <c r="AP31" s="41"/>
      <c r="AQ31" s="18"/>
      <c r="AR31" s="2149"/>
      <c r="AS31" s="2094"/>
      <c r="AT31" s="2095"/>
      <c r="AU31" s="360" t="s">
        <v>174</v>
      </c>
      <c r="AV31" s="469"/>
      <c r="AW31" s="345"/>
      <c r="AX31" s="469"/>
      <c r="AY31" s="345"/>
      <c r="AZ31" s="775"/>
      <c r="BA31" s="345"/>
      <c r="BB31" s="469"/>
      <c r="BC31" s="345"/>
      <c r="BD31" s="364">
        <v>1</v>
      </c>
      <c r="BE31" s="349"/>
      <c r="BF31" s="350">
        <f t="shared" si="6"/>
        <v>0</v>
      </c>
      <c r="BG31" s="351"/>
      <c r="BH31" s="886"/>
      <c r="BI31" s="365"/>
      <c r="BJ31" s="992"/>
      <c r="BK31" s="165"/>
      <c r="BL31" s="12"/>
    </row>
    <row r="32" spans="1:78" ht="13.5" customHeight="1" thickTop="1" thickBot="1">
      <c r="A32" s="39"/>
      <c r="B32" s="2144"/>
      <c r="C32" s="2154" t="s">
        <v>189</v>
      </c>
      <c r="D32" s="341"/>
      <c r="E32" s="380" t="s">
        <v>53</v>
      </c>
      <c r="F32" s="1113" t="s">
        <v>229</v>
      </c>
      <c r="G32" s="1114"/>
      <c r="H32" s="1114"/>
      <c r="I32" s="1114"/>
      <c r="J32" s="1114"/>
      <c r="K32" s="1114"/>
      <c r="L32" s="1114"/>
      <c r="M32" s="1114"/>
      <c r="N32" s="342"/>
      <c r="O32" s="617"/>
      <c r="P32" s="427">
        <f>P33+P45</f>
        <v>0</v>
      </c>
      <c r="Q32" s="429">
        <v>27</v>
      </c>
      <c r="R32" s="563" t="str">
        <f>IF(P32&gt;=Q32,"OK","未充足")</f>
        <v>未充足</v>
      </c>
      <c r="S32" s="429">
        <v>25</v>
      </c>
      <c r="T32" s="497" t="str">
        <f>IF(P32&gt;=S32,"OK","未充足")</f>
        <v>未充足</v>
      </c>
      <c r="U32" s="392"/>
      <c r="V32" s="36"/>
      <c r="W32" s="46"/>
      <c r="X32" s="2146"/>
      <c r="Y32" s="2080"/>
      <c r="Z32" s="216" t="s">
        <v>160</v>
      </c>
      <c r="AA32" s="470"/>
      <c r="AB32" s="224"/>
      <c r="AC32" s="470"/>
      <c r="AD32" s="224"/>
      <c r="AE32" s="470"/>
      <c r="AF32" s="224"/>
      <c r="AG32" s="1937"/>
      <c r="AH32" s="1938"/>
      <c r="AI32" s="305">
        <v>2</v>
      </c>
      <c r="AJ32" s="221"/>
      <c r="AK32" s="197">
        <f t="shared" si="2"/>
        <v>0</v>
      </c>
      <c r="AL32" s="198"/>
      <c r="AM32" s="879"/>
      <c r="AN32" s="323"/>
      <c r="AO32" s="324"/>
      <c r="AP32" s="41"/>
      <c r="AQ32" s="18"/>
      <c r="AR32" s="2149"/>
      <c r="AS32" s="2307"/>
      <c r="AT32" s="2308"/>
      <c r="AU32" s="178" t="s">
        <v>175</v>
      </c>
      <c r="AV32" s="468"/>
      <c r="AW32" s="91"/>
      <c r="AX32" s="468"/>
      <c r="AY32" s="91"/>
      <c r="AZ32" s="468"/>
      <c r="BA32" s="91"/>
      <c r="BB32" s="776"/>
      <c r="BC32" s="91"/>
      <c r="BD32" s="82">
        <v>1</v>
      </c>
      <c r="BE32" s="105"/>
      <c r="BF32" s="126">
        <f t="shared" si="6"/>
        <v>0</v>
      </c>
      <c r="BG32" s="125"/>
      <c r="BH32" s="885"/>
      <c r="BI32" s="146"/>
      <c r="BJ32" s="993"/>
      <c r="BK32" s="1"/>
      <c r="BL32" s="12"/>
    </row>
    <row r="33" spans="1:65" ht="13.5" customHeight="1" thickTop="1" thickBot="1">
      <c r="A33" s="39"/>
      <c r="B33" s="2144"/>
      <c r="C33" s="2155"/>
      <c r="D33" s="2157" t="s">
        <v>186</v>
      </c>
      <c r="E33" s="337" t="s">
        <v>227</v>
      </c>
      <c r="F33" s="338"/>
      <c r="G33" s="338"/>
      <c r="H33" s="338"/>
      <c r="I33" s="338"/>
      <c r="J33" s="338"/>
      <c r="K33" s="338"/>
      <c r="L33" s="338"/>
      <c r="M33" s="338"/>
      <c r="N33" s="339"/>
      <c r="O33" s="312"/>
      <c r="P33" s="340">
        <f>SUM(P34:P43)</f>
        <v>0</v>
      </c>
      <c r="Q33" s="1101">
        <f>SUM(N34:N43)</f>
        <v>17</v>
      </c>
      <c r="R33" s="496" t="str">
        <f>IF(SUM(P34:P43)&gt;=Q33,"OK","未充足")</f>
        <v>未充足</v>
      </c>
      <c r="S33" s="265"/>
      <c r="T33" s="498"/>
      <c r="U33" s="396"/>
      <c r="V33" s="36"/>
      <c r="W33" s="46"/>
      <c r="X33" s="2146"/>
      <c r="Y33" s="2081"/>
      <c r="Z33" s="326" t="s">
        <v>5</v>
      </c>
      <c r="AA33" s="468"/>
      <c r="AB33" s="91"/>
      <c r="AC33" s="468"/>
      <c r="AD33" s="91"/>
      <c r="AE33" s="468"/>
      <c r="AF33" s="91"/>
      <c r="AG33" s="1939"/>
      <c r="AH33" s="1940"/>
      <c r="AI33" s="73">
        <v>8</v>
      </c>
      <c r="AJ33" s="155"/>
      <c r="AK33" s="140">
        <f t="shared" si="2"/>
        <v>0</v>
      </c>
      <c r="AL33" s="28"/>
      <c r="AM33" s="868"/>
      <c r="AN33" s="131"/>
      <c r="AO33" s="123"/>
      <c r="AP33" s="41"/>
      <c r="AQ33" s="18"/>
      <c r="AR33" s="2149"/>
      <c r="AS33" s="2098" t="s">
        <v>193</v>
      </c>
      <c r="AT33" s="2099"/>
      <c r="AU33" s="116" t="s">
        <v>237</v>
      </c>
      <c r="AV33" s="948"/>
      <c r="AW33" s="948"/>
      <c r="AX33" s="948"/>
      <c r="AY33" s="2314" t="s">
        <v>202</v>
      </c>
      <c r="AZ33" s="2314"/>
      <c r="BA33" s="1116">
        <f>IF((BF33-BG33)&gt;0,BF33-BG33,0)</f>
        <v>0</v>
      </c>
      <c r="BB33" s="2314" t="s">
        <v>97</v>
      </c>
      <c r="BC33" s="2314"/>
      <c r="BD33" s="418">
        <f>IF((BF33-BI33)&gt;0,BF33-BI33,0)</f>
        <v>0</v>
      </c>
      <c r="BE33" s="376"/>
      <c r="BF33" s="139">
        <f>SUM(BF34:BF70)</f>
        <v>0</v>
      </c>
      <c r="BG33" s="80">
        <v>12</v>
      </c>
      <c r="BH33" s="151" t="str">
        <f>IF(BF33&gt;=BG33,"OK","未充足")</f>
        <v>未充足</v>
      </c>
      <c r="BI33" s="142">
        <v>8</v>
      </c>
      <c r="BJ33" s="573" t="str">
        <f>IF(BF33&gt;=BI33,"OK","未充足")</f>
        <v>未充足</v>
      </c>
      <c r="BK33" s="1"/>
      <c r="BL33" s="12"/>
    </row>
    <row r="34" spans="1:65" ht="13.5" customHeight="1" thickTop="1" thickBot="1">
      <c r="A34" s="39"/>
      <c r="B34" s="2144"/>
      <c r="C34" s="2155"/>
      <c r="D34" s="2158"/>
      <c r="E34" s="826" t="s">
        <v>130</v>
      </c>
      <c r="F34" s="97"/>
      <c r="G34" s="100"/>
      <c r="H34" s="744"/>
      <c r="I34" s="336"/>
      <c r="J34" s="97"/>
      <c r="K34" s="89"/>
      <c r="L34" s="97"/>
      <c r="M34" s="92"/>
      <c r="N34" s="226">
        <v>1</v>
      </c>
      <c r="O34" s="310"/>
      <c r="P34" s="197">
        <f>IF(O34&gt;0,N34,0)</f>
        <v>0</v>
      </c>
      <c r="Q34" s="327"/>
      <c r="R34" s="869"/>
      <c r="S34" s="328"/>
      <c r="T34" s="790" t="s">
        <v>252</v>
      </c>
      <c r="U34" s="392"/>
      <c r="V34" s="36"/>
      <c r="W34" s="46"/>
      <c r="X34" s="2146"/>
      <c r="Y34" s="2123" t="s">
        <v>37</v>
      </c>
      <c r="Z34" s="618" t="s">
        <v>231</v>
      </c>
      <c r="AA34" s="619"/>
      <c r="AB34" s="619"/>
      <c r="AC34" s="619"/>
      <c r="AD34" s="619"/>
      <c r="AE34" s="619"/>
      <c r="AF34" s="619"/>
      <c r="AG34" s="619"/>
      <c r="AH34" s="619"/>
      <c r="AI34" s="620"/>
      <c r="AJ34" s="621"/>
      <c r="AK34" s="622">
        <f>SUM(AK35:AK47)</f>
        <v>0</v>
      </c>
      <c r="AL34" s="623">
        <v>6</v>
      </c>
      <c r="AM34" s="624" t="str">
        <f>IF(AK34&gt;=AL34,"OK","未充足")</f>
        <v>未充足</v>
      </c>
      <c r="AN34" s="623">
        <v>2</v>
      </c>
      <c r="AO34" s="625" t="str">
        <f>IF(AK34&gt;=AN34,"OK","未充足")</f>
        <v>未充足</v>
      </c>
      <c r="AP34" s="18"/>
      <c r="AQ34" s="18"/>
      <c r="AR34" s="2149"/>
      <c r="AS34" s="2100"/>
      <c r="AT34" s="2101"/>
      <c r="AU34" s="231" t="s">
        <v>176</v>
      </c>
      <c r="AV34" s="777"/>
      <c r="AW34" s="100"/>
      <c r="AX34" s="465"/>
      <c r="AY34" s="100"/>
      <c r="AZ34" s="465"/>
      <c r="BA34" s="100"/>
      <c r="BB34" s="465"/>
      <c r="BC34" s="100"/>
      <c r="BD34" s="78">
        <v>1</v>
      </c>
      <c r="BE34" s="103"/>
      <c r="BF34" s="126">
        <f t="shared" ref="BF34:BF53" si="8">IF(BE34&gt;0,BD34,0)</f>
        <v>0</v>
      </c>
      <c r="BG34" s="444"/>
      <c r="BH34" s="1070"/>
      <c r="BI34" s="445"/>
      <c r="BJ34" s="1120"/>
      <c r="BK34" s="165"/>
      <c r="BL34" s="12"/>
    </row>
    <row r="35" spans="1:65" ht="13.5" customHeight="1" thickTop="1">
      <c r="A35" s="39"/>
      <c r="B35" s="2144"/>
      <c r="C35" s="2155"/>
      <c r="D35" s="2158"/>
      <c r="E35" s="827" t="s">
        <v>3</v>
      </c>
      <c r="F35" s="329"/>
      <c r="G35" s="745"/>
      <c r="H35" s="434"/>
      <c r="I35" s="100"/>
      <c r="J35" s="97"/>
      <c r="K35" s="92"/>
      <c r="L35" s="97"/>
      <c r="M35" s="92"/>
      <c r="N35" s="226">
        <v>1</v>
      </c>
      <c r="O35" s="221"/>
      <c r="P35" s="197">
        <f>IF(O35&gt;0,N35,0)</f>
        <v>0</v>
      </c>
      <c r="Q35" s="198"/>
      <c r="R35" s="870"/>
      <c r="S35" s="323"/>
      <c r="T35" s="1022"/>
      <c r="U35" s="397"/>
      <c r="V35" s="36"/>
      <c r="W35" s="12"/>
      <c r="X35" s="2146"/>
      <c r="Y35" s="2124"/>
      <c r="Z35" s="192" t="s">
        <v>161</v>
      </c>
      <c r="AA35" s="465"/>
      <c r="AB35" s="630"/>
      <c r="AC35" s="628"/>
      <c r="AD35" s="630"/>
      <c r="AE35" s="765"/>
      <c r="AF35" s="223"/>
      <c r="AG35" s="465"/>
      <c r="AH35" s="210"/>
      <c r="AI35" s="74">
        <v>1</v>
      </c>
      <c r="AJ35" s="218"/>
      <c r="AK35" s="217">
        <f t="shared" si="2"/>
        <v>0</v>
      </c>
      <c r="AL35" s="23"/>
      <c r="AM35" s="871"/>
      <c r="AN35" s="130"/>
      <c r="AO35" s="1008"/>
      <c r="AP35" s="18"/>
      <c r="AQ35" s="18"/>
      <c r="AR35" s="2149"/>
      <c r="AS35" s="2100"/>
      <c r="AT35" s="2101"/>
      <c r="AU35" s="176" t="s">
        <v>15</v>
      </c>
      <c r="AV35" s="778"/>
      <c r="AW35" s="210"/>
      <c r="AX35" s="463"/>
      <c r="AY35" s="210"/>
      <c r="AZ35" s="463"/>
      <c r="BA35" s="210"/>
      <c r="BB35" s="463"/>
      <c r="BC35" s="210"/>
      <c r="BD35" s="74">
        <v>1</v>
      </c>
      <c r="BE35" s="104"/>
      <c r="BF35" s="127">
        <f t="shared" si="8"/>
        <v>0</v>
      </c>
      <c r="BG35" s="443"/>
      <c r="BH35" s="1071"/>
      <c r="BI35" s="198"/>
      <c r="BJ35" s="1121"/>
      <c r="BK35" s="1"/>
      <c r="BL35" s="12"/>
    </row>
    <row r="36" spans="1:65" ht="13.5" customHeight="1">
      <c r="A36" s="39"/>
      <c r="B36" s="2144"/>
      <c r="C36" s="2155"/>
      <c r="D36" s="2158"/>
      <c r="E36" s="828" t="s">
        <v>131</v>
      </c>
      <c r="F36" s="738"/>
      <c r="G36" s="100"/>
      <c r="H36" s="434"/>
      <c r="I36" s="100"/>
      <c r="J36" s="97"/>
      <c r="K36" s="1133"/>
      <c r="L36" s="97"/>
      <c r="M36" s="92"/>
      <c r="N36" s="83">
        <v>2</v>
      </c>
      <c r="O36" s="220"/>
      <c r="P36" s="126">
        <f t="shared" ref="P36:P43" si="9">IF(O36&gt;0,N36,0)</f>
        <v>0</v>
      </c>
      <c r="Q36" s="28"/>
      <c r="R36" s="868"/>
      <c r="S36" s="131"/>
      <c r="T36" s="791" t="s">
        <v>252</v>
      </c>
      <c r="U36" s="145"/>
      <c r="V36" s="36"/>
      <c r="W36" s="12"/>
      <c r="X36" s="2146"/>
      <c r="Y36" s="2124"/>
      <c r="Z36" s="332" t="s">
        <v>162</v>
      </c>
      <c r="AA36" s="463"/>
      <c r="AB36" s="631"/>
      <c r="AC36" s="471"/>
      <c r="AD36" s="631"/>
      <c r="AE36" s="766"/>
      <c r="AF36" s="210"/>
      <c r="AG36" s="463"/>
      <c r="AH36" s="210"/>
      <c r="AI36" s="74">
        <v>1</v>
      </c>
      <c r="AJ36" s="219"/>
      <c r="AK36" s="217">
        <f t="shared" si="2"/>
        <v>0</v>
      </c>
      <c r="AL36" s="23"/>
      <c r="AM36" s="871"/>
      <c r="AN36" s="130"/>
      <c r="AO36" s="1008"/>
      <c r="AP36" s="41"/>
      <c r="AQ36" s="18"/>
      <c r="AR36" s="2149"/>
      <c r="AS36" s="2100"/>
      <c r="AT36" s="2101"/>
      <c r="AU36" s="176" t="s">
        <v>272</v>
      </c>
      <c r="AV36" s="778"/>
      <c r="AW36" s="210"/>
      <c r="AX36" s="463"/>
      <c r="AY36" s="210"/>
      <c r="AZ36" s="463"/>
      <c r="BA36" s="210"/>
      <c r="BB36" s="463"/>
      <c r="BC36" s="210"/>
      <c r="BD36" s="74">
        <v>1</v>
      </c>
      <c r="BE36" s="104"/>
      <c r="BF36" s="127">
        <f t="shared" si="8"/>
        <v>0</v>
      </c>
      <c r="BG36" s="442"/>
      <c r="BH36" s="1071"/>
      <c r="BI36" s="442"/>
      <c r="BJ36" s="1121"/>
      <c r="BK36" s="1"/>
      <c r="BL36" s="12"/>
    </row>
    <row r="37" spans="1:65" ht="13.5" customHeight="1">
      <c r="A37" s="39"/>
      <c r="B37" s="2144"/>
      <c r="C37" s="2155"/>
      <c r="D37" s="2158"/>
      <c r="E37" s="829" t="s">
        <v>2</v>
      </c>
      <c r="F37" s="731"/>
      <c r="G37" s="210"/>
      <c r="H37" s="85"/>
      <c r="I37" s="210"/>
      <c r="J37" s="95"/>
      <c r="K37" s="1133"/>
      <c r="L37" s="95"/>
      <c r="M37" s="93"/>
      <c r="N37" s="75">
        <v>2</v>
      </c>
      <c r="O37" s="219"/>
      <c r="P37" s="127">
        <f t="shared" si="9"/>
        <v>0</v>
      </c>
      <c r="Q37" s="23"/>
      <c r="R37" s="871"/>
      <c r="S37" s="130"/>
      <c r="T37" s="792" t="s">
        <v>252</v>
      </c>
      <c r="U37" s="145"/>
      <c r="V37" s="36"/>
      <c r="W37" s="12"/>
      <c r="X37" s="2146"/>
      <c r="Y37" s="2124"/>
      <c r="Z37" s="22" t="s">
        <v>163</v>
      </c>
      <c r="AA37" s="463"/>
      <c r="AB37" s="631"/>
      <c r="AC37" s="471"/>
      <c r="AD37" s="631"/>
      <c r="AE37" s="471"/>
      <c r="AF37" s="756"/>
      <c r="AG37" s="463"/>
      <c r="AH37" s="210"/>
      <c r="AI37" s="74">
        <v>1</v>
      </c>
      <c r="AJ37" s="219"/>
      <c r="AK37" s="217">
        <f t="shared" si="2"/>
        <v>0</v>
      </c>
      <c r="AL37" s="23"/>
      <c r="AM37" s="871"/>
      <c r="AN37" s="130"/>
      <c r="AO37" s="1008"/>
      <c r="AP37" s="41"/>
      <c r="AQ37" s="18"/>
      <c r="AR37" s="2149"/>
      <c r="AS37" s="2100"/>
      <c r="AT37" s="2101"/>
      <c r="AU37" s="294" t="s">
        <v>177</v>
      </c>
      <c r="AV37" s="779"/>
      <c r="AW37" s="295"/>
      <c r="AX37" s="462"/>
      <c r="AY37" s="295"/>
      <c r="AZ37" s="462"/>
      <c r="BA37" s="295"/>
      <c r="BB37" s="462"/>
      <c r="BC37" s="295"/>
      <c r="BD37" s="199">
        <v>1</v>
      </c>
      <c r="BE37" s="175"/>
      <c r="BF37" s="137">
        <f t="shared" si="8"/>
        <v>0</v>
      </c>
      <c r="BG37" s="54"/>
      <c r="BH37" s="1069"/>
      <c r="BI37" s="180"/>
      <c r="BJ37" s="1122"/>
      <c r="BK37" s="165"/>
      <c r="BL37" s="12"/>
    </row>
    <row r="38" spans="1:65" ht="13.5" customHeight="1">
      <c r="A38" s="39"/>
      <c r="B38" s="2144"/>
      <c r="C38" s="2155"/>
      <c r="D38" s="2158"/>
      <c r="E38" s="827" t="s">
        <v>132</v>
      </c>
      <c r="F38" s="85"/>
      <c r="G38" s="210"/>
      <c r="H38" s="746"/>
      <c r="I38" s="210"/>
      <c r="J38" s="95"/>
      <c r="K38" s="1133"/>
      <c r="L38" s="95"/>
      <c r="M38" s="93"/>
      <c r="N38" s="75">
        <v>2</v>
      </c>
      <c r="O38" s="219"/>
      <c r="P38" s="127">
        <f t="shared" si="9"/>
        <v>0</v>
      </c>
      <c r="Q38" s="23"/>
      <c r="R38" s="871"/>
      <c r="S38" s="130"/>
      <c r="T38" s="796" t="s">
        <v>253</v>
      </c>
      <c r="U38" s="145"/>
      <c r="V38" s="36"/>
      <c r="W38" s="12"/>
      <c r="X38" s="2146"/>
      <c r="Y38" s="2124"/>
      <c r="Z38" s="22" t="s">
        <v>164</v>
      </c>
      <c r="AA38" s="463"/>
      <c r="AB38" s="631"/>
      <c r="AC38" s="471"/>
      <c r="AD38" s="631"/>
      <c r="AE38" s="471"/>
      <c r="AF38" s="756"/>
      <c r="AG38" s="463"/>
      <c r="AH38" s="210"/>
      <c r="AI38" s="74">
        <v>1</v>
      </c>
      <c r="AJ38" s="219"/>
      <c r="AK38" s="217">
        <f t="shared" si="2"/>
        <v>0</v>
      </c>
      <c r="AL38" s="23"/>
      <c r="AM38" s="871"/>
      <c r="AN38" s="130"/>
      <c r="AO38" s="1008"/>
      <c r="AP38" s="41"/>
      <c r="AQ38" s="18"/>
      <c r="AR38" s="2149"/>
      <c r="AS38" s="2100"/>
      <c r="AT38" s="2101"/>
      <c r="AU38" s="437" t="s">
        <v>14</v>
      </c>
      <c r="AV38" s="459"/>
      <c r="AW38" s="780"/>
      <c r="AX38" s="459"/>
      <c r="AY38" s="438"/>
      <c r="AZ38" s="459"/>
      <c r="BA38" s="438"/>
      <c r="BB38" s="459"/>
      <c r="BC38" s="438"/>
      <c r="BD38" s="439">
        <v>2</v>
      </c>
      <c r="BE38" s="440"/>
      <c r="BF38" s="441">
        <f t="shared" si="8"/>
        <v>0</v>
      </c>
      <c r="BG38" s="968"/>
      <c r="BH38" s="2121" t="s">
        <v>210</v>
      </c>
      <c r="BI38" s="50"/>
      <c r="BJ38" s="1092" t="s">
        <v>252</v>
      </c>
      <c r="BK38" s="1"/>
      <c r="BL38" s="12"/>
    </row>
    <row r="39" spans="1:65" ht="13.5" customHeight="1">
      <c r="A39" s="39"/>
      <c r="B39" s="2144"/>
      <c r="C39" s="2155"/>
      <c r="D39" s="2158"/>
      <c r="E39" s="830" t="s">
        <v>133</v>
      </c>
      <c r="F39" s="85"/>
      <c r="G39" s="210"/>
      <c r="H39" s="746"/>
      <c r="I39" s="210"/>
      <c r="J39" s="95"/>
      <c r="K39" s="1133"/>
      <c r="L39" s="95"/>
      <c r="M39" s="93"/>
      <c r="N39" s="75">
        <v>2</v>
      </c>
      <c r="O39" s="219"/>
      <c r="P39" s="127">
        <f t="shared" si="9"/>
        <v>0</v>
      </c>
      <c r="Q39" s="23"/>
      <c r="R39" s="871"/>
      <c r="S39" s="130"/>
      <c r="T39" s="796" t="s">
        <v>253</v>
      </c>
      <c r="U39" s="145"/>
      <c r="V39" s="36"/>
      <c r="W39" s="12"/>
      <c r="X39" s="2146"/>
      <c r="Y39" s="2124"/>
      <c r="Z39" s="22" t="s">
        <v>165</v>
      </c>
      <c r="AA39" s="463"/>
      <c r="AB39" s="631"/>
      <c r="AC39" s="471"/>
      <c r="AD39" s="631"/>
      <c r="AE39" s="471"/>
      <c r="AF39" s="756"/>
      <c r="AG39" s="463"/>
      <c r="AH39" s="210"/>
      <c r="AI39" s="74">
        <v>1</v>
      </c>
      <c r="AJ39" s="219"/>
      <c r="AK39" s="217">
        <f t="shared" si="2"/>
        <v>0</v>
      </c>
      <c r="AL39" s="23"/>
      <c r="AM39" s="871"/>
      <c r="AN39" s="130"/>
      <c r="AO39" s="1008"/>
      <c r="AP39" s="41"/>
      <c r="AQ39" s="18"/>
      <c r="AR39" s="2149"/>
      <c r="AS39" s="2100"/>
      <c r="AT39" s="2101"/>
      <c r="AU39" s="177" t="s">
        <v>178</v>
      </c>
      <c r="AV39" s="460"/>
      <c r="AW39" s="781"/>
      <c r="AX39" s="460"/>
      <c r="AY39" s="298"/>
      <c r="AZ39" s="460"/>
      <c r="BA39" s="298"/>
      <c r="BB39" s="460"/>
      <c r="BC39" s="298"/>
      <c r="BD39" s="375">
        <v>2</v>
      </c>
      <c r="BE39" s="306"/>
      <c r="BF39" s="140">
        <f t="shared" si="8"/>
        <v>0</v>
      </c>
      <c r="BG39" s="54"/>
      <c r="BH39" s="2122"/>
      <c r="BI39" s="180"/>
      <c r="BJ39" s="994"/>
      <c r="BK39" s="12"/>
      <c r="BL39" s="12"/>
    </row>
    <row r="40" spans="1:65" ht="13.5" customHeight="1">
      <c r="A40" s="39"/>
      <c r="B40" s="2144"/>
      <c r="C40" s="2155"/>
      <c r="D40" s="2158"/>
      <c r="E40" s="828" t="s">
        <v>134</v>
      </c>
      <c r="F40" s="85"/>
      <c r="G40" s="210"/>
      <c r="H40" s="746"/>
      <c r="I40" s="210"/>
      <c r="J40" s="95"/>
      <c r="K40" s="1133"/>
      <c r="L40" s="95"/>
      <c r="M40" s="93"/>
      <c r="N40" s="75">
        <v>2</v>
      </c>
      <c r="O40" s="219"/>
      <c r="P40" s="127">
        <f t="shared" si="9"/>
        <v>0</v>
      </c>
      <c r="Q40" s="23"/>
      <c r="R40" s="871"/>
      <c r="S40" s="130"/>
      <c r="T40" s="1008"/>
      <c r="U40" s="145"/>
      <c r="V40" s="36"/>
      <c r="W40" s="46"/>
      <c r="X40" s="2146"/>
      <c r="Y40" s="2124"/>
      <c r="Z40" s="184" t="s">
        <v>166</v>
      </c>
      <c r="AA40" s="464"/>
      <c r="AB40" s="632"/>
      <c r="AC40" s="472"/>
      <c r="AD40" s="632"/>
      <c r="AE40" s="472"/>
      <c r="AF40" s="757"/>
      <c r="AG40" s="464"/>
      <c r="AH40" s="314"/>
      <c r="AI40" s="315">
        <v>1</v>
      </c>
      <c r="AJ40" s="316"/>
      <c r="AK40" s="188">
        <f t="shared" si="2"/>
        <v>0</v>
      </c>
      <c r="AL40" s="189"/>
      <c r="AM40" s="875"/>
      <c r="AN40" s="325"/>
      <c r="AO40" s="1009"/>
      <c r="AP40" s="41"/>
      <c r="AQ40" s="18"/>
      <c r="AR40" s="2149"/>
      <c r="AS40" s="2100"/>
      <c r="AT40" s="2101"/>
      <c r="AU40" s="435" t="s">
        <v>25</v>
      </c>
      <c r="AV40" s="470"/>
      <c r="AW40" s="745"/>
      <c r="AX40" s="470"/>
      <c r="AY40" s="224"/>
      <c r="AZ40" s="470"/>
      <c r="BA40" s="224"/>
      <c r="BB40" s="470"/>
      <c r="BC40" s="224"/>
      <c r="BD40" s="436">
        <v>2</v>
      </c>
      <c r="BE40" s="221"/>
      <c r="BF40" s="480">
        <f t="shared" si="8"/>
        <v>0</v>
      </c>
      <c r="BG40" s="453"/>
      <c r="BH40" s="2126" t="s">
        <v>210</v>
      </c>
      <c r="BI40" s="453"/>
      <c r="BJ40" s="981"/>
      <c r="BK40" s="164"/>
      <c r="BL40" s="12"/>
    </row>
    <row r="41" spans="1:65" ht="13.5" customHeight="1">
      <c r="A41" s="39"/>
      <c r="B41" s="2144"/>
      <c r="C41" s="2155"/>
      <c r="D41" s="2158"/>
      <c r="E41" s="829" t="s">
        <v>135</v>
      </c>
      <c r="F41" s="85"/>
      <c r="G41" s="210"/>
      <c r="H41" s="746"/>
      <c r="I41" s="210"/>
      <c r="J41" s="95"/>
      <c r="K41" s="1133"/>
      <c r="L41" s="95"/>
      <c r="M41" s="93"/>
      <c r="N41" s="75">
        <v>2</v>
      </c>
      <c r="O41" s="219"/>
      <c r="P41" s="127">
        <f t="shared" si="9"/>
        <v>0</v>
      </c>
      <c r="Q41" s="23"/>
      <c r="R41" s="871"/>
      <c r="S41" s="130"/>
      <c r="T41" s="1008"/>
      <c r="U41" s="145"/>
      <c r="V41" s="36"/>
      <c r="W41" s="46"/>
      <c r="X41" s="2146"/>
      <c r="Y41" s="2124"/>
      <c r="Z41" s="200" t="s">
        <v>167</v>
      </c>
      <c r="AA41" s="470"/>
      <c r="AB41" s="633"/>
      <c r="AC41" s="473"/>
      <c r="AD41" s="633"/>
      <c r="AE41" s="473"/>
      <c r="AF41" s="745"/>
      <c r="AG41" s="470"/>
      <c r="AH41" s="224"/>
      <c r="AI41" s="334">
        <v>1</v>
      </c>
      <c r="AJ41" s="221"/>
      <c r="AK41" s="197">
        <f t="shared" si="2"/>
        <v>0</v>
      </c>
      <c r="AL41" s="198"/>
      <c r="AM41" s="870"/>
      <c r="AN41" s="323"/>
      <c r="AO41" s="1004"/>
      <c r="AP41" s="41"/>
      <c r="AQ41" s="18"/>
      <c r="AR41" s="2149"/>
      <c r="AS41" s="2100"/>
      <c r="AT41" s="2101"/>
      <c r="AU41" s="177" t="s">
        <v>26</v>
      </c>
      <c r="AV41" s="460"/>
      <c r="AW41" s="781"/>
      <c r="AX41" s="460"/>
      <c r="AY41" s="298"/>
      <c r="AZ41" s="460"/>
      <c r="BA41" s="298"/>
      <c r="BB41" s="460"/>
      <c r="BC41" s="298"/>
      <c r="BD41" s="299">
        <v>2</v>
      </c>
      <c r="BE41" s="107"/>
      <c r="BF41" s="179">
        <f t="shared" si="8"/>
        <v>0</v>
      </c>
      <c r="BG41" s="54"/>
      <c r="BH41" s="2127"/>
      <c r="BI41" s="54"/>
      <c r="BJ41" s="982"/>
      <c r="BK41" s="164"/>
      <c r="BL41" s="12"/>
    </row>
    <row r="42" spans="1:65" ht="13.5" customHeight="1">
      <c r="A42" s="39"/>
      <c r="B42" s="2144"/>
      <c r="C42" s="2155"/>
      <c r="D42" s="2158"/>
      <c r="E42" s="829" t="s">
        <v>136</v>
      </c>
      <c r="F42" s="85"/>
      <c r="G42" s="210"/>
      <c r="H42" s="746"/>
      <c r="I42" s="210"/>
      <c r="J42" s="95"/>
      <c r="K42" s="93"/>
      <c r="L42" s="95"/>
      <c r="M42" s="93"/>
      <c r="N42" s="75">
        <v>1</v>
      </c>
      <c r="O42" s="219"/>
      <c r="P42" s="127">
        <f t="shared" si="9"/>
        <v>0</v>
      </c>
      <c r="Q42" s="23"/>
      <c r="R42" s="871"/>
      <c r="S42" s="130"/>
      <c r="T42" s="1008"/>
      <c r="U42" s="145"/>
      <c r="V42" s="36"/>
      <c r="W42" s="46"/>
      <c r="X42" s="2146"/>
      <c r="Y42" s="2124"/>
      <c r="Z42" s="200" t="s">
        <v>168</v>
      </c>
      <c r="AA42" s="470"/>
      <c r="AB42" s="633"/>
      <c r="AC42" s="473"/>
      <c r="AD42" s="633"/>
      <c r="AE42" s="473"/>
      <c r="AF42" s="745"/>
      <c r="AG42" s="470"/>
      <c r="AH42" s="224"/>
      <c r="AI42" s="334">
        <v>1</v>
      </c>
      <c r="AJ42" s="221"/>
      <c r="AK42" s="197">
        <f t="shared" si="2"/>
        <v>0</v>
      </c>
      <c r="AL42" s="198"/>
      <c r="AM42" s="870"/>
      <c r="AN42" s="323"/>
      <c r="AO42" s="1004"/>
      <c r="AP42" s="41"/>
      <c r="AQ42" s="18"/>
      <c r="AR42" s="2149"/>
      <c r="AS42" s="2100"/>
      <c r="AT42" s="2101"/>
      <c r="AU42" s="635" t="s">
        <v>47</v>
      </c>
      <c r="AV42" s="461"/>
      <c r="AW42" s="758"/>
      <c r="AX42" s="461"/>
      <c r="AY42" s="100"/>
      <c r="AZ42" s="461"/>
      <c r="BA42" s="100"/>
      <c r="BB42" s="461"/>
      <c r="BC42" s="100"/>
      <c r="BD42" s="159">
        <v>2</v>
      </c>
      <c r="BE42" s="106"/>
      <c r="BF42" s="126">
        <f t="shared" si="8"/>
        <v>0</v>
      </c>
      <c r="BG42" s="28"/>
      <c r="BH42" s="2128" t="s">
        <v>210</v>
      </c>
      <c r="BI42" s="195"/>
      <c r="BJ42" s="995"/>
      <c r="BK42" s="162"/>
      <c r="BL42" s="12"/>
    </row>
    <row r="43" spans="1:65" ht="13.5" customHeight="1">
      <c r="A43" s="39"/>
      <c r="B43" s="2144"/>
      <c r="C43" s="2155"/>
      <c r="D43" s="2159"/>
      <c r="E43" s="172" t="s">
        <v>137</v>
      </c>
      <c r="F43" s="207"/>
      <c r="G43" s="295"/>
      <c r="H43" s="275"/>
      <c r="I43" s="295"/>
      <c r="J43" s="275"/>
      <c r="K43" s="747"/>
      <c r="L43" s="275"/>
      <c r="M43" s="276"/>
      <c r="N43" s="307">
        <v>2</v>
      </c>
      <c r="O43" s="277"/>
      <c r="P43" s="137">
        <f t="shared" si="9"/>
        <v>0</v>
      </c>
      <c r="Q43" s="174"/>
      <c r="R43" s="872"/>
      <c r="S43" s="278"/>
      <c r="T43" s="1021"/>
      <c r="U43" s="392"/>
      <c r="V43" s="36"/>
      <c r="W43" s="46"/>
      <c r="X43" s="2146"/>
      <c r="Y43" s="2124"/>
      <c r="Z43" s="200" t="s">
        <v>34</v>
      </c>
      <c r="AA43" s="470"/>
      <c r="AB43" s="633"/>
      <c r="AC43" s="473"/>
      <c r="AD43" s="633"/>
      <c r="AE43" s="767"/>
      <c r="AF43" s="224"/>
      <c r="AG43" s="470"/>
      <c r="AH43" s="224"/>
      <c r="AI43" s="334">
        <v>1</v>
      </c>
      <c r="AJ43" s="221"/>
      <c r="AK43" s="197">
        <f t="shared" si="2"/>
        <v>0</v>
      </c>
      <c r="AL43" s="198"/>
      <c r="AM43" s="870"/>
      <c r="AN43" s="323"/>
      <c r="AO43" s="1004"/>
      <c r="AP43" s="41"/>
      <c r="AQ43" s="18"/>
      <c r="AR43" s="2149"/>
      <c r="AS43" s="2100"/>
      <c r="AT43" s="2101"/>
      <c r="AU43" s="177" t="s">
        <v>24</v>
      </c>
      <c r="AV43" s="462"/>
      <c r="AW43" s="782"/>
      <c r="AX43" s="462"/>
      <c r="AY43" s="295"/>
      <c r="AZ43" s="462"/>
      <c r="BA43" s="295"/>
      <c r="BB43" s="462"/>
      <c r="BC43" s="295"/>
      <c r="BD43" s="173">
        <v>2</v>
      </c>
      <c r="BE43" s="175"/>
      <c r="BF43" s="137">
        <f t="shared" si="8"/>
        <v>0</v>
      </c>
      <c r="BG43" s="174"/>
      <c r="BH43" s="2129"/>
      <c r="BI43" s="174"/>
      <c r="BJ43" s="996"/>
      <c r="BK43" s="163"/>
      <c r="BL43" s="12"/>
    </row>
    <row r="44" spans="1:65" ht="13.5" customHeight="1" thickBot="1">
      <c r="A44" s="39"/>
      <c r="B44" s="2144"/>
      <c r="C44" s="2155"/>
      <c r="D44" s="1128" t="s">
        <v>301</v>
      </c>
      <c r="E44" s="753" t="s">
        <v>16</v>
      </c>
      <c r="F44" s="99"/>
      <c r="G44" s="748"/>
      <c r="H44" s="99"/>
      <c r="I44" s="660"/>
      <c r="J44" s="99"/>
      <c r="K44" s="660"/>
      <c r="L44" s="99"/>
      <c r="M44" s="91"/>
      <c r="N44" s="754">
        <v>1</v>
      </c>
      <c r="O44" s="155"/>
      <c r="P44" s="197">
        <f>IF(O44&gt;0,N44,0)</f>
        <v>0</v>
      </c>
      <c r="Q44" s="786" t="s">
        <v>251</v>
      </c>
      <c r="R44" s="873"/>
      <c r="S44" s="274"/>
      <c r="T44" s="812" t="s">
        <v>252</v>
      </c>
      <c r="U44" s="392"/>
      <c r="V44" s="36"/>
      <c r="W44" s="46"/>
      <c r="X44" s="2146"/>
      <c r="Y44" s="2124"/>
      <c r="Z44" s="200" t="s">
        <v>35</v>
      </c>
      <c r="AA44" s="470"/>
      <c r="AB44" s="633"/>
      <c r="AC44" s="473"/>
      <c r="AD44" s="633"/>
      <c r="AE44" s="767"/>
      <c r="AF44" s="224"/>
      <c r="AG44" s="470"/>
      <c r="AH44" s="224"/>
      <c r="AI44" s="226">
        <v>1</v>
      </c>
      <c r="AJ44" s="196"/>
      <c r="AK44" s="197">
        <f t="shared" si="2"/>
        <v>0</v>
      </c>
      <c r="AL44" s="198"/>
      <c r="AM44" s="880"/>
      <c r="AN44" s="322"/>
      <c r="AO44" s="1010"/>
      <c r="AP44" s="41"/>
      <c r="AQ44" s="18"/>
      <c r="AR44" s="2149"/>
      <c r="AS44" s="2100"/>
      <c r="AT44" s="2101"/>
      <c r="AU44" s="231" t="s">
        <v>46</v>
      </c>
      <c r="AV44" s="461"/>
      <c r="AW44" s="758"/>
      <c r="AX44" s="461"/>
      <c r="AY44" s="100"/>
      <c r="AZ44" s="461"/>
      <c r="BA44" s="100"/>
      <c r="BB44" s="461"/>
      <c r="BC44" s="100"/>
      <c r="BD44" s="159">
        <v>2</v>
      </c>
      <c r="BE44" s="106"/>
      <c r="BF44" s="126">
        <f t="shared" si="8"/>
        <v>0</v>
      </c>
      <c r="BG44" s="969"/>
      <c r="BH44" s="2315" t="s">
        <v>210</v>
      </c>
      <c r="BI44" s="448"/>
      <c r="BJ44" s="997"/>
      <c r="BK44" s="12"/>
    </row>
    <row r="45" spans="1:65" ht="13.5" customHeight="1" thickBot="1">
      <c r="A45" s="39"/>
      <c r="B45" s="2144"/>
      <c r="C45" s="2155"/>
      <c r="D45" s="2130" t="s">
        <v>188</v>
      </c>
      <c r="E45" s="114" t="s">
        <v>228</v>
      </c>
      <c r="F45" s="266"/>
      <c r="G45" s="266"/>
      <c r="H45" s="266"/>
      <c r="I45" s="266"/>
      <c r="J45" s="266"/>
      <c r="K45" s="266"/>
      <c r="L45" s="266"/>
      <c r="M45" s="266"/>
      <c r="N45" s="267"/>
      <c r="O45" s="268"/>
      <c r="P45" s="269">
        <f>SUM(P46:P51)</f>
        <v>0</v>
      </c>
      <c r="Q45" s="1096">
        <f>SUM(N46:N51)</f>
        <v>10</v>
      </c>
      <c r="R45" s="148" t="str">
        <f>IF(P45=Q45,"OK","未充足")</f>
        <v>未充足</v>
      </c>
      <c r="S45" s="270"/>
      <c r="T45" s="271"/>
      <c r="U45" s="392"/>
      <c r="V45" s="36"/>
      <c r="W45" s="46"/>
      <c r="X45" s="2146"/>
      <c r="Y45" s="2124"/>
      <c r="Z45" s="200" t="s">
        <v>169</v>
      </c>
      <c r="AA45" s="470"/>
      <c r="AB45" s="633"/>
      <c r="AC45" s="473"/>
      <c r="AD45" s="633"/>
      <c r="AE45" s="473"/>
      <c r="AF45" s="745"/>
      <c r="AG45" s="470"/>
      <c r="AH45" s="224"/>
      <c r="AI45" s="202">
        <v>1</v>
      </c>
      <c r="AJ45" s="196"/>
      <c r="AK45" s="197">
        <f t="shared" si="2"/>
        <v>0</v>
      </c>
      <c r="AL45" s="198"/>
      <c r="AM45" s="880"/>
      <c r="AN45" s="321"/>
      <c r="AO45" s="1010"/>
      <c r="AP45" s="18"/>
      <c r="AQ45" s="18"/>
      <c r="AR45" s="2149"/>
      <c r="AS45" s="2100"/>
      <c r="AT45" s="2101"/>
      <c r="AU45" s="176" t="s">
        <v>179</v>
      </c>
      <c r="AV45" s="463"/>
      <c r="AW45" s="756"/>
      <c r="AX45" s="463"/>
      <c r="AY45" s="210"/>
      <c r="AZ45" s="463"/>
      <c r="BA45" s="210"/>
      <c r="BB45" s="463"/>
      <c r="BC45" s="210"/>
      <c r="BD45" s="81">
        <v>2</v>
      </c>
      <c r="BE45" s="104"/>
      <c r="BF45" s="127">
        <f t="shared" si="8"/>
        <v>0</v>
      </c>
      <c r="BG45" s="442"/>
      <c r="BH45" s="2316"/>
      <c r="BI45" s="447"/>
      <c r="BJ45" s="998"/>
      <c r="BK45" s="68"/>
    </row>
    <row r="46" spans="1:65" ht="13.5" customHeight="1" thickTop="1">
      <c r="A46" s="39"/>
      <c r="B46" s="2144"/>
      <c r="C46" s="2155"/>
      <c r="D46" s="2131"/>
      <c r="E46" s="192" t="s">
        <v>297</v>
      </c>
      <c r="F46" s="94"/>
      <c r="G46" s="100"/>
      <c r="H46" s="329"/>
      <c r="I46" s="1115"/>
      <c r="J46" s="97"/>
      <c r="K46" s="1129"/>
      <c r="L46" s="97"/>
      <c r="M46" s="92"/>
      <c r="N46" s="333">
        <v>2</v>
      </c>
      <c r="O46" s="656"/>
      <c r="P46" s="188">
        <f t="shared" ref="P46:P51" si="10">IF(O46&gt;0,N46,0)</f>
        <v>0</v>
      </c>
      <c r="Q46" s="198"/>
      <c r="R46" s="870"/>
      <c r="S46" s="323"/>
      <c r="T46" s="1004"/>
      <c r="U46" s="145"/>
      <c r="V46" s="36"/>
      <c r="W46" s="46"/>
      <c r="X46" s="2146"/>
      <c r="Y46" s="2124"/>
      <c r="Z46" s="200" t="s">
        <v>170</v>
      </c>
      <c r="AA46" s="470"/>
      <c r="AB46" s="633"/>
      <c r="AC46" s="473"/>
      <c r="AD46" s="633"/>
      <c r="AE46" s="473"/>
      <c r="AF46" s="745"/>
      <c r="AG46" s="470"/>
      <c r="AH46" s="224"/>
      <c r="AI46" s="202">
        <v>1</v>
      </c>
      <c r="AJ46" s="196"/>
      <c r="AK46" s="197">
        <f t="shared" si="2"/>
        <v>0</v>
      </c>
      <c r="AL46" s="198"/>
      <c r="AM46" s="880"/>
      <c r="AN46" s="321"/>
      <c r="AO46" s="1010"/>
      <c r="AP46" s="41"/>
      <c r="AQ46" s="18"/>
      <c r="AR46" s="2149"/>
      <c r="AS46" s="2100"/>
      <c r="AT46" s="2101"/>
      <c r="AU46" s="184" t="s">
        <v>27</v>
      </c>
      <c r="AV46" s="464"/>
      <c r="AW46" s="756"/>
      <c r="AX46" s="463"/>
      <c r="AY46" s="210"/>
      <c r="AZ46" s="463"/>
      <c r="BA46" s="210"/>
      <c r="BB46" s="463"/>
      <c r="BC46" s="210"/>
      <c r="BD46" s="81">
        <v>2</v>
      </c>
      <c r="BE46" s="104"/>
      <c r="BF46" s="127">
        <f t="shared" si="8"/>
        <v>0</v>
      </c>
      <c r="BG46" s="365"/>
      <c r="BH46" s="2317"/>
      <c r="BI46" s="351"/>
      <c r="BJ46" s="1028"/>
      <c r="BK46" s="163"/>
    </row>
    <row r="47" spans="1:65" ht="13.5" customHeight="1" thickBot="1">
      <c r="A47" s="39"/>
      <c r="B47" s="2144"/>
      <c r="C47" s="2155"/>
      <c r="D47" s="2131"/>
      <c r="E47" s="822" t="s">
        <v>138</v>
      </c>
      <c r="F47" s="94"/>
      <c r="G47" s="100"/>
      <c r="H47" s="749"/>
      <c r="I47" s="100"/>
      <c r="J47" s="97"/>
      <c r="K47" s="1130"/>
      <c r="L47" s="97"/>
      <c r="M47" s="92"/>
      <c r="N47" s="78">
        <v>2</v>
      </c>
      <c r="O47" s="106"/>
      <c r="P47" s="126">
        <f t="shared" si="10"/>
        <v>0</v>
      </c>
      <c r="Q47" s="28"/>
      <c r="R47" s="874"/>
      <c r="S47" s="131"/>
      <c r="T47" s="987"/>
      <c r="U47" s="145"/>
      <c r="V47" s="36"/>
      <c r="W47" s="46"/>
      <c r="X47" s="2147"/>
      <c r="Y47" s="2125"/>
      <c r="Z47" s="335" t="s">
        <v>171</v>
      </c>
      <c r="AA47" s="468"/>
      <c r="AB47" s="634"/>
      <c r="AC47" s="629"/>
      <c r="AD47" s="634"/>
      <c r="AE47" s="629"/>
      <c r="AF47" s="91"/>
      <c r="AG47" s="468"/>
      <c r="AH47" s="91"/>
      <c r="AI47" s="77">
        <v>1</v>
      </c>
      <c r="AJ47" s="105"/>
      <c r="AK47" s="133">
        <f t="shared" si="2"/>
        <v>0</v>
      </c>
      <c r="AL47" s="6"/>
      <c r="AM47" s="878"/>
      <c r="AN47" s="317"/>
      <c r="AO47" s="1011"/>
      <c r="AP47" s="18"/>
      <c r="AQ47" s="18"/>
      <c r="AR47" s="2149"/>
      <c r="AS47" s="2100"/>
      <c r="AT47" s="2101"/>
      <c r="AU47" s="231" t="s">
        <v>42</v>
      </c>
      <c r="AV47" s="461"/>
      <c r="AW47" s="905"/>
      <c r="AX47" s="463"/>
      <c r="AY47" s="210"/>
      <c r="AZ47" s="463"/>
      <c r="BA47" s="210"/>
      <c r="BB47" s="463"/>
      <c r="BC47" s="210"/>
      <c r="BD47" s="81">
        <v>2</v>
      </c>
      <c r="BE47" s="104"/>
      <c r="BF47" s="127">
        <f t="shared" si="8"/>
        <v>0</v>
      </c>
      <c r="BG47" s="449"/>
      <c r="BH47" s="967" t="s">
        <v>288</v>
      </c>
      <c r="BI47" s="450"/>
      <c r="BJ47" s="1029"/>
      <c r="BK47" s="68"/>
      <c r="BM47" s="170"/>
    </row>
    <row r="48" spans="1:65" ht="13.5" customHeight="1" thickBot="1">
      <c r="A48" s="39"/>
      <c r="B48" s="2144"/>
      <c r="C48" s="2155"/>
      <c r="D48" s="2131"/>
      <c r="E48" s="824" t="s">
        <v>139</v>
      </c>
      <c r="F48" s="313"/>
      <c r="G48" s="314"/>
      <c r="H48" s="750"/>
      <c r="I48" s="314"/>
      <c r="J48" s="308"/>
      <c r="K48" s="1140"/>
      <c r="L48" s="308"/>
      <c r="M48" s="185"/>
      <c r="N48" s="318">
        <v>2</v>
      </c>
      <c r="O48" s="187"/>
      <c r="P48" s="188">
        <f t="shared" si="10"/>
        <v>0</v>
      </c>
      <c r="Q48" s="189"/>
      <c r="R48" s="875"/>
      <c r="S48" s="319"/>
      <c r="T48" s="1009"/>
      <c r="U48" s="145"/>
      <c r="V48" s="36"/>
      <c r="W48" s="12"/>
      <c r="X48" s="379"/>
      <c r="Z48" s="797"/>
      <c r="AA48" s="813" t="s">
        <v>13</v>
      </c>
      <c r="AB48" s="814" t="s">
        <v>12</v>
      </c>
      <c r="AC48" s="815" t="s">
        <v>13</v>
      </c>
      <c r="AD48" s="814" t="s">
        <v>12</v>
      </c>
      <c r="AE48" s="815" t="s">
        <v>13</v>
      </c>
      <c r="AF48" s="814" t="s">
        <v>12</v>
      </c>
      <c r="AG48" s="815" t="s">
        <v>13</v>
      </c>
      <c r="AH48" s="816" t="s">
        <v>12</v>
      </c>
      <c r="AO48" s="379"/>
      <c r="AP48" s="18"/>
      <c r="AQ48" s="18"/>
      <c r="AR48" s="2149"/>
      <c r="AS48" s="2100"/>
      <c r="AT48" s="2101"/>
      <c r="AU48" s="176" t="s">
        <v>180</v>
      </c>
      <c r="AV48" s="463"/>
      <c r="AW48" s="894"/>
      <c r="AX48" s="778"/>
      <c r="AY48" s="210"/>
      <c r="AZ48" s="463"/>
      <c r="BA48" s="210"/>
      <c r="BB48" s="463"/>
      <c r="BC48" s="210"/>
      <c r="BD48" s="81">
        <v>1</v>
      </c>
      <c r="BE48" s="104"/>
      <c r="BF48" s="127">
        <f t="shared" si="8"/>
        <v>0</v>
      </c>
      <c r="BG48" s="449"/>
      <c r="BH48" s="889"/>
      <c r="BI48" s="452"/>
      <c r="BJ48" s="999"/>
      <c r="BK48" s="68"/>
    </row>
    <row r="49" spans="1:63" ht="13.5" customHeight="1">
      <c r="A49" s="39"/>
      <c r="B49" s="2144"/>
      <c r="C49" s="2155"/>
      <c r="D49" s="2131"/>
      <c r="E49" s="343" t="s">
        <v>140</v>
      </c>
      <c r="F49" s="344"/>
      <c r="G49" s="345"/>
      <c r="H49" s="346"/>
      <c r="I49" s="1115"/>
      <c r="J49" s="346"/>
      <c r="K49" s="1131"/>
      <c r="L49" s="346"/>
      <c r="M49" s="347"/>
      <c r="N49" s="348">
        <v>1</v>
      </c>
      <c r="O49" s="349"/>
      <c r="P49" s="350">
        <f t="shared" si="10"/>
        <v>0</v>
      </c>
      <c r="Q49" s="351"/>
      <c r="R49" s="876"/>
      <c r="S49" s="352"/>
      <c r="T49" s="1020"/>
      <c r="U49" s="145"/>
      <c r="V49" s="36"/>
      <c r="W49" s="32"/>
      <c r="X49" s="32"/>
      <c r="Y49" s="801"/>
      <c r="Z49" s="802" t="s">
        <v>209</v>
      </c>
      <c r="AA49" s="612"/>
      <c r="AB49" s="612"/>
      <c r="AC49" s="612"/>
      <c r="AD49" s="610">
        <f>SUMIF(AD$10:AD$33,"@",$AI$10:$AI$33)+SUMIF(AD$35:AD$47,"@",$AI$35:$AI$47)</f>
        <v>0</v>
      </c>
      <c r="AE49" s="610">
        <f>SUMIF(AE$10:AE$33,"@",$AI$10:$AI$33)+SUMIF(AE$35:AE$47,"@",$AI$35:$AI$47)</f>
        <v>0</v>
      </c>
      <c r="AF49" s="610">
        <f>SUMIF(AF$10:AF$33,"@",$AI$10:$AI$33)+SUMIF(AF$35:AF$47,"@",$AI$35:$AI$47)</f>
        <v>0</v>
      </c>
      <c r="AG49" s="610">
        <f>SUMIF(AG$10:AG$33,"@",$AI$10:$AI$33)+SUMIF(AG$35:AG$47,"@",$AI$35:$AI$47)</f>
        <v>0</v>
      </c>
      <c r="AH49" s="585">
        <f>SUMIF(AH$10:AH$33,"@",$AI$10:$AI$33)+SUMIF(AH$35:AH$47,"@",$AI$35:$AI$47)</f>
        <v>0</v>
      </c>
      <c r="AO49" s="36"/>
      <c r="AP49" s="18"/>
      <c r="AQ49" s="18"/>
      <c r="AR49" s="2149"/>
      <c r="AS49" s="2100"/>
      <c r="AT49" s="2101"/>
      <c r="AU49" s="294" t="s">
        <v>181</v>
      </c>
      <c r="AV49" s="462"/>
      <c r="AW49" s="895"/>
      <c r="AX49" s="779"/>
      <c r="AY49" s="295"/>
      <c r="AZ49" s="462"/>
      <c r="BA49" s="295"/>
      <c r="BB49" s="462"/>
      <c r="BC49" s="295"/>
      <c r="BD49" s="296">
        <v>1</v>
      </c>
      <c r="BE49" s="175"/>
      <c r="BF49" s="137">
        <f t="shared" si="8"/>
        <v>0</v>
      </c>
      <c r="BG49" s="451"/>
      <c r="BH49" s="890"/>
      <c r="BI49" s="451"/>
      <c r="BJ49" s="1000"/>
      <c r="BK49" s="163"/>
    </row>
    <row r="50" spans="1:63" ht="13.5" customHeight="1" thickBot="1">
      <c r="A50" s="39"/>
      <c r="B50" s="2144"/>
      <c r="C50" s="2155"/>
      <c r="D50" s="2131"/>
      <c r="E50" s="822" t="s">
        <v>141</v>
      </c>
      <c r="F50" s="344"/>
      <c r="G50" s="345"/>
      <c r="H50" s="751"/>
      <c r="I50" s="345"/>
      <c r="J50" s="346"/>
      <c r="K50" s="1131"/>
      <c r="L50" s="346"/>
      <c r="M50" s="347"/>
      <c r="N50" s="348">
        <v>2</v>
      </c>
      <c r="O50" s="349"/>
      <c r="P50" s="350">
        <f t="shared" si="10"/>
        <v>0</v>
      </c>
      <c r="Q50" s="351"/>
      <c r="R50" s="877"/>
      <c r="S50" s="352"/>
      <c r="T50" s="1020"/>
      <c r="U50" s="12"/>
      <c r="V50" s="36"/>
      <c r="W50" s="32"/>
      <c r="X50" s="32"/>
      <c r="Y50" s="801"/>
      <c r="Z50" s="803" t="s">
        <v>111</v>
      </c>
      <c r="AA50" s="804"/>
      <c r="AB50" s="804"/>
      <c r="AC50" s="804"/>
      <c r="AD50" s="805">
        <f>SUMIF(AD$10:AD$33,"集",$AI$10:$AI$33)+SUMIF(AD$35:AD$47,"集",$AI$35:$AI$47)</f>
        <v>0</v>
      </c>
      <c r="AE50" s="805">
        <f>SUMIF(AE$10:AE$33,"集",$AI$10:$AI$33)+SUMIF(AE$35:AE$47,"集",$AI$35:$AI$47)</f>
        <v>0</v>
      </c>
      <c r="AF50" s="805">
        <f>SUMIF(AF$10:AF$33,"集",$AI$10:$AI$33)+SUMIF(AF$35:AF$47,"集",$AI$35:$AI$47)</f>
        <v>0</v>
      </c>
      <c r="AG50" s="805">
        <f>SUMIF(AG$10:AG$33,"集",$AI$10:$AI$33)+SUMIF(AG$35:AG$47,"集",$AI$35:$AI$47)</f>
        <v>0</v>
      </c>
      <c r="AH50" s="806">
        <f>SUMIF(AH$10:AH$33,"集",$AI$10:$AI$33)+SUMIF(AH$35:AH$47,"集",$AI$35:$AI$47)</f>
        <v>0</v>
      </c>
      <c r="AO50" s="36"/>
      <c r="AP50" s="18"/>
      <c r="AQ50" s="18"/>
      <c r="AR50" s="2149"/>
      <c r="AS50" s="2100"/>
      <c r="AT50" s="2101"/>
      <c r="AU50" s="231" t="s">
        <v>182</v>
      </c>
      <c r="AV50" s="461"/>
      <c r="AW50" s="100"/>
      <c r="AX50" s="761"/>
      <c r="AY50" s="100"/>
      <c r="AZ50" s="461"/>
      <c r="BA50" s="100"/>
      <c r="BB50" s="461"/>
      <c r="BC50" s="100"/>
      <c r="BD50" s="159">
        <v>2</v>
      </c>
      <c r="BE50" s="106"/>
      <c r="BF50" s="126">
        <f t="shared" si="8"/>
        <v>0</v>
      </c>
      <c r="BG50" s="970"/>
      <c r="BH50" s="2133" t="s">
        <v>210</v>
      </c>
      <c r="BI50" s="446"/>
      <c r="BJ50" s="995"/>
      <c r="BK50" s="68"/>
    </row>
    <row r="51" spans="1:63" ht="12" customHeight="1" thickBot="1">
      <c r="A51" s="39"/>
      <c r="B51" s="2144"/>
      <c r="C51" s="2156"/>
      <c r="D51" s="2132"/>
      <c r="E51" s="823" t="s">
        <v>142</v>
      </c>
      <c r="F51" s="86"/>
      <c r="G51" s="91"/>
      <c r="H51" s="752"/>
      <c r="I51" s="91"/>
      <c r="J51" s="98"/>
      <c r="K51" s="1132"/>
      <c r="L51" s="98"/>
      <c r="M51" s="87"/>
      <c r="N51" s="77">
        <v>1</v>
      </c>
      <c r="O51" s="105"/>
      <c r="P51" s="128">
        <f t="shared" si="10"/>
        <v>0</v>
      </c>
      <c r="Q51" s="6"/>
      <c r="R51" s="878"/>
      <c r="S51" s="317"/>
      <c r="T51" s="1011"/>
      <c r="V51" s="36"/>
      <c r="W51" s="15"/>
      <c r="X51" s="15"/>
      <c r="Y51" s="43"/>
      <c r="Z51" s="609"/>
      <c r="AA51" s="555"/>
      <c r="AB51" s="555"/>
      <c r="AC51" s="555"/>
      <c r="AD51" s="555"/>
      <c r="AE51" s="555"/>
      <c r="AF51" s="555"/>
      <c r="AG51" s="555"/>
      <c r="AH51" s="555"/>
      <c r="AI51" s="661"/>
      <c r="AJ51" s="554"/>
      <c r="AK51" s="14"/>
      <c r="AL51" s="14"/>
      <c r="AM51" s="14"/>
      <c r="AN51" s="245"/>
      <c r="AO51" s="12"/>
      <c r="AP51" s="18"/>
      <c r="AQ51" s="18"/>
      <c r="AR51" s="2149"/>
      <c r="AS51" s="2100"/>
      <c r="AT51" s="2101"/>
      <c r="AU51" s="454" t="s">
        <v>183</v>
      </c>
      <c r="AV51" s="464"/>
      <c r="AW51" s="314"/>
      <c r="AX51" s="762"/>
      <c r="AY51" s="314"/>
      <c r="AZ51" s="464"/>
      <c r="BA51" s="314"/>
      <c r="BB51" s="464"/>
      <c r="BC51" s="314"/>
      <c r="BD51" s="315">
        <v>2</v>
      </c>
      <c r="BE51" s="187"/>
      <c r="BF51" s="188">
        <f t="shared" si="8"/>
        <v>0</v>
      </c>
      <c r="BG51" s="189"/>
      <c r="BH51" s="2134"/>
      <c r="BI51" s="198"/>
      <c r="BJ51" s="1001"/>
      <c r="BK51" s="68"/>
    </row>
    <row r="52" spans="1:63" ht="12" customHeight="1" thickBot="1">
      <c r="A52" s="36"/>
      <c r="B52" s="1124"/>
      <c r="D52" s="821"/>
      <c r="E52" s="825" t="s">
        <v>255</v>
      </c>
      <c r="F52" s="813" t="s">
        <v>13</v>
      </c>
      <c r="G52" s="814" t="s">
        <v>12</v>
      </c>
      <c r="H52" s="815" t="s">
        <v>13</v>
      </c>
      <c r="I52" s="814" t="s">
        <v>12</v>
      </c>
      <c r="J52" s="815" t="s">
        <v>13</v>
      </c>
      <c r="K52" s="814" t="s">
        <v>12</v>
      </c>
      <c r="L52" s="815" t="s">
        <v>13</v>
      </c>
      <c r="M52" s="816" t="s">
        <v>12</v>
      </c>
      <c r="U52" s="12"/>
      <c r="V52" s="36"/>
      <c r="W52" s="39"/>
      <c r="X52" s="2136" t="s">
        <v>80</v>
      </c>
      <c r="Y52" s="2312" t="s">
        <v>254</v>
      </c>
      <c r="Z52" s="2312"/>
      <c r="AA52" s="2312"/>
      <c r="AB52" s="2312"/>
      <c r="AC52" s="2312"/>
      <c r="AD52" s="2312"/>
      <c r="AE52" s="2312"/>
      <c r="AF52" s="2312"/>
      <c r="AG52" s="2312"/>
      <c r="AH52" s="2312"/>
      <c r="AI52" s="2312"/>
      <c r="AJ52" s="2313"/>
      <c r="AK52" s="49">
        <f>SUM(AK54:AK64)+SUM(AK66:AK72)</f>
        <v>0</v>
      </c>
      <c r="AL52" s="574">
        <v>27</v>
      </c>
      <c r="AM52" s="147"/>
      <c r="AN52" s="245"/>
      <c r="AO52" s="12"/>
      <c r="AP52" s="18"/>
      <c r="AQ52" s="18"/>
      <c r="AR52" s="2149"/>
      <c r="AS52" s="2100"/>
      <c r="AT52" s="2101"/>
      <c r="AU52" s="200" t="s">
        <v>45</v>
      </c>
      <c r="AV52" s="470"/>
      <c r="AW52" s="224"/>
      <c r="AX52" s="759"/>
      <c r="AY52" s="224"/>
      <c r="AZ52" s="470"/>
      <c r="BA52" s="224"/>
      <c r="BB52" s="470"/>
      <c r="BC52" s="224"/>
      <c r="BD52" s="334">
        <v>2</v>
      </c>
      <c r="BE52" s="196"/>
      <c r="BF52" s="197">
        <f t="shared" si="8"/>
        <v>0</v>
      </c>
      <c r="BG52" s="491"/>
      <c r="BH52" s="2134"/>
      <c r="BI52" s="491"/>
      <c r="BJ52" s="1001"/>
      <c r="BK52" s="68"/>
    </row>
    <row r="53" spans="1:63" ht="12" customHeight="1" thickBot="1">
      <c r="A53" s="36"/>
      <c r="B53" s="12"/>
      <c r="C53" s="13"/>
      <c r="D53" s="532"/>
      <c r="E53" s="800" t="s">
        <v>111</v>
      </c>
      <c r="F53" s="798">
        <f>SUMIF(F$12:F$16,"集",$N$12:$N$16)+SUMIF(F$18:F$20,"集",$N$18:$N$20)+SUMIF(F$22:F$24,"集",$N$22:$N$24)+SUMIF(F$26:F$28,"集",$N$26:$N$28)+SUMIF(F$30:F$31,"集",$N$30:$N$31)+SUMIF(F$34:F$44,"集",$N$34:$N$44)+SUMIF(F$46:F$51,"集",$N$46:$N$51)</f>
        <v>0</v>
      </c>
      <c r="G53" s="798">
        <f t="shared" ref="G53:M53" si="11">SUMIF(G$12:G$16,"集",$N$12:$N$16)+SUMIF(G$18:G$20,"集",$N$18:$N$20)+SUMIF(G$22:G$24,"集",$N$22:$N$24)+SUMIF(G$26:G$28,"集",$N$26:$N$28)+SUMIF(G$30:G$31,"集",$N$30:$N$31)+SUMIF(G$34:G$44,"集",$N$34:$N$44)+SUMIF(G$46:G$51,"集",$N$46:$N$51)</f>
        <v>0</v>
      </c>
      <c r="H53" s="798">
        <f t="shared" si="11"/>
        <v>0</v>
      </c>
      <c r="I53" s="798">
        <f t="shared" si="11"/>
        <v>0</v>
      </c>
      <c r="J53" s="798">
        <f t="shared" si="11"/>
        <v>0</v>
      </c>
      <c r="K53" s="798">
        <f t="shared" si="11"/>
        <v>0</v>
      </c>
      <c r="L53" s="798">
        <f t="shared" si="11"/>
        <v>0</v>
      </c>
      <c r="M53" s="799">
        <f t="shared" si="11"/>
        <v>0</v>
      </c>
      <c r="N53" s="557"/>
      <c r="U53" s="12"/>
      <c r="V53" s="36"/>
      <c r="W53" s="39"/>
      <c r="X53" s="2137"/>
      <c r="Y53" s="543"/>
      <c r="Z53" s="544"/>
      <c r="AA53" s="534"/>
      <c r="AB53" s="534"/>
      <c r="AC53" s="534"/>
      <c r="AD53" s="534"/>
      <c r="AE53" s="534"/>
      <c r="AF53" s="534"/>
      <c r="AG53" s="534"/>
      <c r="AH53" s="534"/>
      <c r="AI53" s="535"/>
      <c r="AJ53" s="534"/>
      <c r="AK53" s="551">
        <f>SUM(AK54:AK64)</f>
        <v>0</v>
      </c>
      <c r="AL53" s="536">
        <v>23</v>
      </c>
      <c r="AM53" s="550"/>
      <c r="AN53" s="10"/>
      <c r="AO53" s="12"/>
      <c r="AP53" s="18"/>
      <c r="AQ53" s="18"/>
      <c r="AR53" s="2149"/>
      <c r="AS53" s="2100"/>
      <c r="AT53" s="2101"/>
      <c r="AU53" s="200" t="s">
        <v>28</v>
      </c>
      <c r="AV53" s="470"/>
      <c r="AW53" s="224"/>
      <c r="AX53" s="759"/>
      <c r="AY53" s="224"/>
      <c r="AZ53" s="470"/>
      <c r="BA53" s="224"/>
      <c r="BB53" s="470"/>
      <c r="BC53" s="224"/>
      <c r="BD53" s="334">
        <v>2</v>
      </c>
      <c r="BE53" s="196"/>
      <c r="BF53" s="197">
        <f t="shared" si="8"/>
        <v>0</v>
      </c>
      <c r="BG53" s="490"/>
      <c r="BH53" s="2134"/>
      <c r="BI53" s="490"/>
      <c r="BJ53" s="1001"/>
      <c r="BK53" s="68"/>
    </row>
    <row r="54" spans="1:63" ht="12" customHeight="1" thickBot="1">
      <c r="A54" s="36"/>
      <c r="B54" s="12"/>
      <c r="U54" s="209"/>
      <c r="V54" s="36"/>
      <c r="W54" s="39"/>
      <c r="X54" s="2137"/>
      <c r="Y54" s="537"/>
      <c r="Z54" s="521" t="s">
        <v>74</v>
      </c>
      <c r="AA54" s="522"/>
      <c r="AB54" s="902"/>
      <c r="AC54" s="522"/>
      <c r="AD54" s="505"/>
      <c r="AE54" s="522"/>
      <c r="AF54" s="505"/>
      <c r="AG54" s="522"/>
      <c r="AH54" s="505"/>
      <c r="AI54" s="525">
        <v>2</v>
      </c>
      <c r="AJ54" s="524"/>
      <c r="AK54" s="506">
        <f t="shared" ref="AK54:AK64" si="12">IF(AJ54&gt;0,AI54,0)</f>
        <v>0</v>
      </c>
      <c r="AL54" s="506"/>
      <c r="AM54" s="1012"/>
      <c r="AO54" s="36"/>
      <c r="AP54" s="18"/>
      <c r="AQ54" s="18"/>
      <c r="AR54" s="2149"/>
      <c r="AS54" s="2100"/>
      <c r="AT54" s="2101"/>
      <c r="AU54" s="374" t="s">
        <v>184</v>
      </c>
      <c r="AV54" s="460"/>
      <c r="AW54" s="298"/>
      <c r="AX54" s="783"/>
      <c r="AY54" s="298"/>
      <c r="AZ54" s="460"/>
      <c r="BA54" s="298"/>
      <c r="BB54" s="460"/>
      <c r="BC54" s="298"/>
      <c r="BD54" s="299">
        <v>2</v>
      </c>
      <c r="BE54" s="306"/>
      <c r="BF54" s="489">
        <f>IF(BE54&gt;0,BD54,0)</f>
        <v>0</v>
      </c>
      <c r="BG54" s="243"/>
      <c r="BH54" s="2135"/>
      <c r="BI54" s="243"/>
      <c r="BJ54" s="996"/>
      <c r="BK54" s="12"/>
    </row>
    <row r="55" spans="1:63" ht="12" customHeight="1" thickTop="1" thickBot="1">
      <c r="A55" s="36"/>
      <c r="B55" s="12"/>
      <c r="C55" s="13"/>
      <c r="D55" s="1927" t="s">
        <v>267</v>
      </c>
      <c r="E55" s="1930" t="s">
        <v>313</v>
      </c>
      <c r="F55" s="1931"/>
      <c r="G55" s="1931"/>
      <c r="H55" s="1931"/>
      <c r="I55" s="1931"/>
      <c r="J55" s="1204"/>
      <c r="K55" s="1205">
        <v>24</v>
      </c>
      <c r="L55" s="2033" t="s">
        <v>1</v>
      </c>
      <c r="M55" s="2033"/>
      <c r="N55" s="2034"/>
      <c r="O55" s="613" t="s">
        <v>217</v>
      </c>
      <c r="P55" s="614"/>
      <c r="Q55" s="614"/>
      <c r="R55" s="614"/>
      <c r="S55" s="614"/>
      <c r="T55" s="615"/>
      <c r="U55" s="239"/>
      <c r="V55" s="36"/>
      <c r="W55" s="39"/>
      <c r="X55" s="2137"/>
      <c r="Y55" s="537"/>
      <c r="Z55" s="507" t="s">
        <v>73</v>
      </c>
      <c r="AA55" s="508"/>
      <c r="AB55" s="768"/>
      <c r="AC55" s="508"/>
      <c r="AD55" s="509"/>
      <c r="AE55" s="508"/>
      <c r="AF55" s="509"/>
      <c r="AG55" s="508"/>
      <c r="AH55" s="509"/>
      <c r="AI55" s="510">
        <v>2</v>
      </c>
      <c r="AJ55" s="511"/>
      <c r="AK55" s="512">
        <f t="shared" si="12"/>
        <v>0</v>
      </c>
      <c r="AL55" s="512"/>
      <c r="AM55" s="1013"/>
      <c r="AO55" s="36"/>
      <c r="AP55" s="18"/>
      <c r="AQ55" s="18"/>
      <c r="AR55" s="2149"/>
      <c r="AS55" s="2100"/>
      <c r="AT55" s="2101"/>
      <c r="AU55" s="231" t="s">
        <v>43</v>
      </c>
      <c r="AV55" s="466"/>
      <c r="AW55" s="100"/>
      <c r="AX55" s="904"/>
      <c r="AY55" s="100"/>
      <c r="AZ55" s="466"/>
      <c r="BA55" s="100"/>
      <c r="BB55" s="466"/>
      <c r="BC55" s="100"/>
      <c r="BD55" s="83">
        <v>2</v>
      </c>
      <c r="BE55" s="106"/>
      <c r="BF55" s="126">
        <f>IF(BE55&gt;0,BD55,0)</f>
        <v>0</v>
      </c>
      <c r="BG55" s="323"/>
      <c r="BH55" s="906" t="s">
        <v>288</v>
      </c>
      <c r="BI55" s="28"/>
      <c r="BJ55" s="987"/>
      <c r="BK55" s="164"/>
    </row>
    <row r="56" spans="1:63" ht="12" customHeight="1" thickTop="1">
      <c r="A56" s="36"/>
      <c r="B56" s="12"/>
      <c r="C56" s="13"/>
      <c r="D56" s="1928"/>
      <c r="E56" s="1126" t="s">
        <v>86</v>
      </c>
      <c r="F56" s="1118" t="s">
        <v>11</v>
      </c>
      <c r="G56" s="1119"/>
      <c r="H56" s="1118" t="s">
        <v>10</v>
      </c>
      <c r="I56" s="1119"/>
      <c r="J56" s="1118" t="s">
        <v>9</v>
      </c>
      <c r="K56" s="1119"/>
      <c r="L56" s="1118" t="s">
        <v>8</v>
      </c>
      <c r="M56" s="1119"/>
      <c r="N56" s="1111" t="s">
        <v>94</v>
      </c>
      <c r="O56" s="2037" t="s">
        <v>92</v>
      </c>
      <c r="P56" s="2038"/>
      <c r="Q56" s="2038"/>
      <c r="R56" s="2038"/>
      <c r="S56" s="2038"/>
      <c r="T56" s="2039"/>
      <c r="U56" s="238"/>
      <c r="V56" s="36"/>
      <c r="W56" s="39"/>
      <c r="X56" s="2137"/>
      <c r="Y56" s="537"/>
      <c r="Z56" s="507" t="s">
        <v>203</v>
      </c>
      <c r="AA56" s="508"/>
      <c r="AB56" s="509"/>
      <c r="AC56" s="900"/>
      <c r="AD56" s="509"/>
      <c r="AE56" s="508"/>
      <c r="AF56" s="509"/>
      <c r="AG56" s="508"/>
      <c r="AH56" s="509"/>
      <c r="AI56" s="510">
        <v>2</v>
      </c>
      <c r="AJ56" s="511"/>
      <c r="AK56" s="512">
        <f t="shared" si="12"/>
        <v>0</v>
      </c>
      <c r="AL56" s="512"/>
      <c r="AM56" s="1013"/>
      <c r="AO56" s="36"/>
      <c r="AP56" s="18"/>
      <c r="AQ56" s="18"/>
      <c r="AR56" s="2149"/>
      <c r="AS56" s="2100"/>
      <c r="AT56" s="2101"/>
      <c r="AU56" s="176" t="s">
        <v>44</v>
      </c>
      <c r="AV56" s="896"/>
      <c r="AW56" s="210"/>
      <c r="AX56" s="463"/>
      <c r="AY56" s="210"/>
      <c r="AZ56" s="463"/>
      <c r="BA56" s="210"/>
      <c r="BB56" s="463"/>
      <c r="BC56" s="210"/>
      <c r="BD56" s="75">
        <v>2</v>
      </c>
      <c r="BE56" s="104"/>
      <c r="BF56" s="127">
        <f>IF(BE56&gt;0,BD56,0)</f>
        <v>0</v>
      </c>
      <c r="BG56" s="28"/>
      <c r="BH56" s="891"/>
      <c r="BI56" s="23"/>
      <c r="BJ56" s="1002"/>
      <c r="BK56" s="12"/>
    </row>
    <row r="57" spans="1:63" ht="12" customHeight="1" thickBot="1">
      <c r="A57" s="36"/>
      <c r="B57" s="12"/>
      <c r="C57" s="13"/>
      <c r="D57" s="1928"/>
      <c r="E57" s="1127"/>
      <c r="F57" s="578" t="s">
        <v>88</v>
      </c>
      <c r="G57" s="579" t="s">
        <v>89</v>
      </c>
      <c r="H57" s="578" t="s">
        <v>88</v>
      </c>
      <c r="I57" s="579" t="s">
        <v>89</v>
      </c>
      <c r="J57" s="578" t="s">
        <v>88</v>
      </c>
      <c r="K57" s="579" t="s">
        <v>89</v>
      </c>
      <c r="L57" s="578" t="s">
        <v>88</v>
      </c>
      <c r="M57" s="579" t="s">
        <v>89</v>
      </c>
      <c r="N57" s="1112"/>
      <c r="O57" s="2040" t="s">
        <v>101</v>
      </c>
      <c r="P57" s="2041"/>
      <c r="Q57" s="2041"/>
      <c r="R57" s="2041"/>
      <c r="S57" s="2041"/>
      <c r="T57" s="2042"/>
      <c r="U57" s="32"/>
      <c r="V57" s="36"/>
      <c r="W57" s="39"/>
      <c r="X57" s="2137"/>
      <c r="Y57" s="537"/>
      <c r="Z57" s="507" t="s">
        <v>75</v>
      </c>
      <c r="AA57" s="508"/>
      <c r="AB57" s="509"/>
      <c r="AC57" s="508"/>
      <c r="AD57" s="768"/>
      <c r="AE57" s="508"/>
      <c r="AF57" s="509"/>
      <c r="AG57" s="508"/>
      <c r="AH57" s="509"/>
      <c r="AI57" s="513">
        <v>2</v>
      </c>
      <c r="AJ57" s="511"/>
      <c r="AK57" s="512">
        <f t="shared" si="12"/>
        <v>0</v>
      </c>
      <c r="AL57" s="512"/>
      <c r="AM57" s="1013"/>
      <c r="AO57" s="36"/>
      <c r="AP57" s="18"/>
      <c r="AQ57" s="18"/>
      <c r="AR57" s="2149"/>
      <c r="AS57" s="2100"/>
      <c r="AT57" s="2101"/>
      <c r="AU57" s="294" t="s">
        <v>185</v>
      </c>
      <c r="AV57" s="462"/>
      <c r="AW57" s="295"/>
      <c r="AX57" s="462"/>
      <c r="AY57" s="782"/>
      <c r="AZ57" s="462"/>
      <c r="BA57" s="295"/>
      <c r="BB57" s="462"/>
      <c r="BC57" s="295"/>
      <c r="BD57" s="307">
        <v>2</v>
      </c>
      <c r="BE57" s="175"/>
      <c r="BF57" s="137">
        <f>IF(BE57&gt;0,BD57,0)</f>
        <v>0</v>
      </c>
      <c r="BG57" s="174"/>
      <c r="BH57" s="888"/>
      <c r="BI57" s="174"/>
      <c r="BJ57" s="1003"/>
      <c r="BK57" s="12"/>
    </row>
    <row r="58" spans="1:63" ht="12" customHeight="1" thickBot="1">
      <c r="A58" s="36"/>
      <c r="B58" s="12"/>
      <c r="C58" s="13"/>
      <c r="D58" s="1928"/>
      <c r="E58" s="581" t="s">
        <v>195</v>
      </c>
      <c r="F58" s="582">
        <f>SUMIF(F$12:F$16,"@",$N$12:$N$16)+SUMIF(F$18:F$20,"@",$N$18:$N$20)+SUMIF(F$22:F$24,"@",$N$22:$N$24)+SUMIF(F$26:F$28,"@",$N$26:$N$28)+SUMIF(F$30:F$31,"@",$N$30:$N$31)+SUMIF(F$34:F$44,"@",$N$34:$N$44)+SUMIF(F$46:F$51,"@",$N$46:$N$51)</f>
        <v>0</v>
      </c>
      <c r="G58" s="583">
        <f t="shared" ref="G58:M58" si="13">SUMIF(G$12:G$16,"@",$N$12:$N$16)+SUMIF(G$18:G$20,"@",$N$18:$N$20)+SUMIF(G$22:G$24,"@",$N$22:$N$24)+SUMIF(G$26:G$28,"@",$N$26:$N$28)+SUMIF(G$30:G$31,"@",$N$30:$N$31)+SUMIF(G$34:G$44,"@",$N$34:$N$44)+SUMIF(G$46:G$51,"@",$N$46:$N$51)</f>
        <v>0</v>
      </c>
      <c r="H58" s="584">
        <f t="shared" si="13"/>
        <v>0</v>
      </c>
      <c r="I58" s="585">
        <f t="shared" si="13"/>
        <v>0</v>
      </c>
      <c r="J58" s="584">
        <f t="shared" si="13"/>
        <v>0</v>
      </c>
      <c r="K58" s="585">
        <f>SUMIF(K$12:K$16,"@",$N$12:$N$16)+SUMIF(K$18:K$20,"@",$N$18:$N$20)+SUMIF(K$22:K$24,"@",$N$22:$N$24)+SUMIF(K$26:K$28,"@",$N$26:$N$28)+SUMIF(K$30:K$31,"@",$N$30:$N$31)+SUMIF(K$34:K$44,"@",$N$34:$N$44)+SUMIF(K$46:K$51,"@",$N$46:$N$51)</f>
        <v>0</v>
      </c>
      <c r="L58" s="586">
        <f t="shared" si="13"/>
        <v>0</v>
      </c>
      <c r="M58" s="587">
        <f t="shared" si="13"/>
        <v>0</v>
      </c>
      <c r="N58" s="588">
        <f t="shared" ref="N58:N65" si="14">SUM(F58:M58)</f>
        <v>0</v>
      </c>
      <c r="O58" s="2052" t="s">
        <v>90</v>
      </c>
      <c r="P58" s="2053"/>
      <c r="Q58" s="2053"/>
      <c r="R58" s="2053"/>
      <c r="S58" s="2053"/>
      <c r="T58" s="2054"/>
      <c r="U58" s="10"/>
      <c r="V58" s="36"/>
      <c r="W58" s="39"/>
      <c r="X58" s="2137"/>
      <c r="Y58" s="537"/>
      <c r="Z58" s="507" t="s">
        <v>204</v>
      </c>
      <c r="AA58" s="508"/>
      <c r="AB58" s="509"/>
      <c r="AC58" s="508"/>
      <c r="AD58" s="509"/>
      <c r="AE58" s="508"/>
      <c r="AF58" s="768"/>
      <c r="AG58" s="508"/>
      <c r="AH58" s="509"/>
      <c r="AI58" s="513">
        <v>2</v>
      </c>
      <c r="AJ58" s="511"/>
      <c r="AK58" s="512">
        <f t="shared" si="12"/>
        <v>0</v>
      </c>
      <c r="AL58" s="512"/>
      <c r="AM58" s="1013"/>
      <c r="AO58" s="36"/>
      <c r="AP58" s="18"/>
      <c r="AQ58" s="18"/>
      <c r="AR58" s="2149"/>
      <c r="AS58" s="2100"/>
      <c r="AT58" s="2101"/>
      <c r="AU58" s="231" t="s">
        <v>17</v>
      </c>
      <c r="AV58" s="761"/>
      <c r="AW58" s="100"/>
      <c r="AX58" s="461"/>
      <c r="AY58" s="100"/>
      <c r="AZ58" s="461"/>
      <c r="BA58" s="100"/>
      <c r="BB58" s="461"/>
      <c r="BC58" s="100"/>
      <c r="BD58" s="83">
        <v>1</v>
      </c>
      <c r="BE58" s="106"/>
      <c r="BF58" s="126">
        <f t="shared" ref="BF58:BF65" si="15">IF(BE58&gt;0,BD58,0)</f>
        <v>0</v>
      </c>
      <c r="BG58" s="972"/>
      <c r="BH58" s="2105" t="s">
        <v>282</v>
      </c>
      <c r="BI58" s="28"/>
      <c r="BJ58" s="2030" t="s">
        <v>295</v>
      </c>
      <c r="BK58" s="12"/>
    </row>
    <row r="59" spans="1:63" ht="12" customHeight="1" thickBot="1">
      <c r="A59" s="36"/>
      <c r="B59" s="12"/>
      <c r="C59" s="13"/>
      <c r="D59" s="1928"/>
      <c r="E59" s="721" t="s">
        <v>216</v>
      </c>
      <c r="F59" s="1107">
        <v>13</v>
      </c>
      <c r="G59" s="1106">
        <v>13</v>
      </c>
      <c r="H59" s="1107">
        <v>21</v>
      </c>
      <c r="I59" s="1106">
        <v>3</v>
      </c>
      <c r="J59" s="1107">
        <v>1</v>
      </c>
      <c r="K59" s="1106">
        <v>2</v>
      </c>
      <c r="L59" s="1108">
        <v>0</v>
      </c>
      <c r="M59" s="1110">
        <v>0</v>
      </c>
      <c r="N59" s="598">
        <f t="shared" si="14"/>
        <v>53</v>
      </c>
      <c r="O59" s="2055" t="s">
        <v>98</v>
      </c>
      <c r="P59" s="2056"/>
      <c r="Q59" s="2056"/>
      <c r="R59" s="2056"/>
      <c r="S59" s="2056"/>
      <c r="T59" s="2057"/>
      <c r="U59" s="10"/>
      <c r="V59" s="36"/>
      <c r="W59" s="39"/>
      <c r="X59" s="2137"/>
      <c r="Y59" s="537"/>
      <c r="Z59" s="507" t="s">
        <v>205</v>
      </c>
      <c r="AA59" s="508"/>
      <c r="AB59" s="509"/>
      <c r="AC59" s="508"/>
      <c r="AD59" s="768"/>
      <c r="AE59" s="508"/>
      <c r="AF59" s="509"/>
      <c r="AG59" s="508"/>
      <c r="AH59" s="509"/>
      <c r="AI59" s="513">
        <v>2</v>
      </c>
      <c r="AJ59" s="511"/>
      <c r="AK59" s="512">
        <f t="shared" si="12"/>
        <v>0</v>
      </c>
      <c r="AL59" s="512"/>
      <c r="AM59" s="1014"/>
      <c r="AO59" s="36"/>
      <c r="AP59" s="18"/>
      <c r="AQ59" s="18"/>
      <c r="AR59" s="2149"/>
      <c r="AS59" s="2100"/>
      <c r="AT59" s="2101"/>
      <c r="AU59" s="176" t="s">
        <v>21</v>
      </c>
      <c r="AV59" s="896"/>
      <c r="AW59" s="210"/>
      <c r="AX59" s="463"/>
      <c r="AY59" s="210"/>
      <c r="AZ59" s="463"/>
      <c r="BA59" s="210"/>
      <c r="BB59" s="463"/>
      <c r="BC59" s="210"/>
      <c r="BD59" s="75">
        <v>1</v>
      </c>
      <c r="BE59" s="104"/>
      <c r="BF59" s="127">
        <f t="shared" si="15"/>
        <v>0</v>
      </c>
      <c r="BG59" s="972"/>
      <c r="BH59" s="2105"/>
      <c r="BI59" s="23"/>
      <c r="BJ59" s="2309"/>
      <c r="BK59" s="12"/>
    </row>
    <row r="60" spans="1:63" ht="12" customHeight="1">
      <c r="A60" s="36"/>
      <c r="B60" s="12"/>
      <c r="C60" s="13"/>
      <c r="D60" s="1928"/>
      <c r="E60" s="581" t="s">
        <v>39</v>
      </c>
      <c r="F60" s="605"/>
      <c r="G60" s="606"/>
      <c r="H60" s="605"/>
      <c r="I60" s="590">
        <f>AD49</f>
        <v>0</v>
      </c>
      <c r="J60" s="589">
        <f>AE49</f>
        <v>0</v>
      </c>
      <c r="K60" s="590">
        <f>AF49</f>
        <v>0</v>
      </c>
      <c r="L60" s="591">
        <f>AG49</f>
        <v>0</v>
      </c>
      <c r="M60" s="592">
        <f>AH49</f>
        <v>0</v>
      </c>
      <c r="N60" s="593">
        <f t="shared" si="14"/>
        <v>0</v>
      </c>
      <c r="O60" s="2058" t="s">
        <v>112</v>
      </c>
      <c r="P60" s="2059"/>
      <c r="Q60" s="2059"/>
      <c r="R60" s="2059"/>
      <c r="S60" s="2059"/>
      <c r="T60" s="2060"/>
      <c r="U60" s="10"/>
      <c r="V60" s="36"/>
      <c r="W60" s="39"/>
      <c r="X60" s="2137"/>
      <c r="Y60" s="537"/>
      <c r="Z60" s="507" t="s">
        <v>206</v>
      </c>
      <c r="AA60" s="508"/>
      <c r="AB60" s="509"/>
      <c r="AC60" s="508"/>
      <c r="AD60" s="509"/>
      <c r="AE60" s="508"/>
      <c r="AF60" s="768"/>
      <c r="AG60" s="508"/>
      <c r="AH60" s="509"/>
      <c r="AI60" s="513">
        <v>2</v>
      </c>
      <c r="AJ60" s="511"/>
      <c r="AK60" s="512">
        <f t="shared" si="12"/>
        <v>0</v>
      </c>
      <c r="AL60" s="512"/>
      <c r="AM60" s="1015"/>
      <c r="AO60" s="36"/>
      <c r="AP60" s="18"/>
      <c r="AQ60" s="18"/>
      <c r="AR60" s="2149"/>
      <c r="AS60" s="2100"/>
      <c r="AT60" s="2101"/>
      <c r="AU60" s="176" t="s">
        <v>22</v>
      </c>
      <c r="AV60" s="463"/>
      <c r="AW60" s="756"/>
      <c r="AX60" s="463"/>
      <c r="AY60" s="210"/>
      <c r="AZ60" s="463"/>
      <c r="BA60" s="210"/>
      <c r="BB60" s="463"/>
      <c r="BC60" s="210"/>
      <c r="BD60" s="74">
        <v>1</v>
      </c>
      <c r="BE60" s="104"/>
      <c r="BF60" s="127">
        <f t="shared" si="15"/>
        <v>0</v>
      </c>
      <c r="BG60" s="972"/>
      <c r="BH60" s="2105"/>
      <c r="BI60" s="23"/>
      <c r="BJ60" s="2309"/>
      <c r="BK60" s="12"/>
    </row>
    <row r="61" spans="1:63" ht="12" customHeight="1" thickBot="1">
      <c r="A61" s="36"/>
      <c r="B61" s="12"/>
      <c r="C61" s="13"/>
      <c r="D61" s="1928"/>
      <c r="E61" s="721" t="s">
        <v>216</v>
      </c>
      <c r="F61" s="607"/>
      <c r="G61" s="608"/>
      <c r="H61" s="607"/>
      <c r="I61" s="1106">
        <v>12</v>
      </c>
      <c r="J61" s="1107">
        <v>17</v>
      </c>
      <c r="K61" s="1106">
        <v>13</v>
      </c>
      <c r="L61" s="1108">
        <v>10</v>
      </c>
      <c r="M61" s="1109"/>
      <c r="N61" s="599">
        <f t="shared" si="14"/>
        <v>52</v>
      </c>
      <c r="O61" s="2061"/>
      <c r="P61" s="2062"/>
      <c r="Q61" s="2062"/>
      <c r="R61" s="2062"/>
      <c r="S61" s="2062"/>
      <c r="T61" s="2063"/>
      <c r="U61" s="10"/>
      <c r="V61" s="36"/>
      <c r="W61" s="39"/>
      <c r="X61" s="2137"/>
      <c r="Y61" s="537"/>
      <c r="Z61" s="507" t="s">
        <v>207</v>
      </c>
      <c r="AA61" s="508"/>
      <c r="AB61" s="509"/>
      <c r="AC61" s="508"/>
      <c r="AD61" s="509"/>
      <c r="AE61" s="508"/>
      <c r="AF61" s="768"/>
      <c r="AG61" s="508"/>
      <c r="AH61" s="509"/>
      <c r="AI61" s="513">
        <v>2</v>
      </c>
      <c r="AJ61" s="511"/>
      <c r="AK61" s="512">
        <f t="shared" si="12"/>
        <v>0</v>
      </c>
      <c r="AL61" s="512"/>
      <c r="AM61" s="1015"/>
      <c r="AO61" s="36"/>
      <c r="AP61" s="18"/>
      <c r="AQ61" s="18"/>
      <c r="AR61" s="2149"/>
      <c r="AS61" s="2100"/>
      <c r="AT61" s="2101"/>
      <c r="AU61" s="294" t="s">
        <v>23</v>
      </c>
      <c r="AV61" s="460"/>
      <c r="AW61" s="903"/>
      <c r="AX61" s="460"/>
      <c r="AY61" s="298"/>
      <c r="AZ61" s="460"/>
      <c r="BA61" s="298"/>
      <c r="BB61" s="460"/>
      <c r="BC61" s="295"/>
      <c r="BD61" s="297">
        <v>1</v>
      </c>
      <c r="BE61" s="306"/>
      <c r="BF61" s="479">
        <f t="shared" si="15"/>
        <v>0</v>
      </c>
      <c r="BG61" s="973"/>
      <c r="BH61" s="2106"/>
      <c r="BI61" s="54"/>
      <c r="BJ61" s="2310"/>
      <c r="BK61" s="12"/>
    </row>
    <row r="62" spans="1:63" ht="12" customHeight="1" thickBot="1">
      <c r="A62" s="36"/>
      <c r="B62" s="12"/>
      <c r="C62" s="13"/>
      <c r="D62" s="1928"/>
      <c r="E62" s="722" t="s">
        <v>190</v>
      </c>
      <c r="F62" s="594">
        <f t="shared" ref="F62:M62" si="16">AV72</f>
        <v>0</v>
      </c>
      <c r="G62" s="595">
        <f t="shared" si="16"/>
        <v>0</v>
      </c>
      <c r="H62" s="594">
        <f t="shared" si="16"/>
        <v>0</v>
      </c>
      <c r="I62" s="595">
        <f t="shared" si="16"/>
        <v>0</v>
      </c>
      <c r="J62" s="594">
        <f t="shared" si="16"/>
        <v>0</v>
      </c>
      <c r="K62" s="595">
        <f t="shared" si="16"/>
        <v>0</v>
      </c>
      <c r="L62" s="596">
        <f t="shared" si="16"/>
        <v>0</v>
      </c>
      <c r="M62" s="597">
        <f t="shared" si="16"/>
        <v>0</v>
      </c>
      <c r="N62" s="593">
        <f t="shared" si="14"/>
        <v>0</v>
      </c>
      <c r="O62" s="2064"/>
      <c r="P62" s="2065"/>
      <c r="Q62" s="2065"/>
      <c r="R62" s="2065"/>
      <c r="S62" s="2065"/>
      <c r="T62" s="2066"/>
      <c r="V62" s="36"/>
      <c r="W62" s="39"/>
      <c r="X62" s="2137"/>
      <c r="Y62" s="537"/>
      <c r="Z62" s="507" t="s">
        <v>76</v>
      </c>
      <c r="AA62" s="508"/>
      <c r="AB62" s="509"/>
      <c r="AC62" s="508"/>
      <c r="AD62" s="509"/>
      <c r="AE62" s="508"/>
      <c r="AF62" s="509"/>
      <c r="AG62" s="769"/>
      <c r="AH62" s="509"/>
      <c r="AI62" s="513">
        <v>2</v>
      </c>
      <c r="AJ62" s="511"/>
      <c r="AK62" s="512">
        <f t="shared" si="12"/>
        <v>0</v>
      </c>
      <c r="AL62" s="512"/>
      <c r="AM62" s="1015"/>
      <c r="AO62" s="36"/>
      <c r="AP62" s="18"/>
      <c r="AQ62" s="18"/>
      <c r="AR62" s="2149"/>
      <c r="AS62" s="2100"/>
      <c r="AT62" s="2101"/>
      <c r="AU62" s="486" t="s">
        <v>70</v>
      </c>
      <c r="AV62" s="897"/>
      <c r="AW62" s="224"/>
      <c r="AX62" s="897"/>
      <c r="AY62" s="224"/>
      <c r="AZ62" s="470"/>
      <c r="BA62" s="224"/>
      <c r="BB62" s="470"/>
      <c r="BC62" s="224"/>
      <c r="BD62" s="487">
        <v>1</v>
      </c>
      <c r="BE62" s="221"/>
      <c r="BF62" s="197">
        <f t="shared" si="15"/>
        <v>0</v>
      </c>
      <c r="BG62" s="323"/>
      <c r="BH62" s="867"/>
      <c r="BI62" s="488"/>
      <c r="BJ62" s="1004"/>
      <c r="BK62" s="12"/>
    </row>
    <row r="63" spans="1:63" ht="12" customHeight="1" thickBot="1">
      <c r="A63" s="36"/>
      <c r="B63" s="12"/>
      <c r="C63" s="13"/>
      <c r="D63" s="1928"/>
      <c r="E63" s="723" t="s">
        <v>216</v>
      </c>
      <c r="F63" s="1102">
        <v>8</v>
      </c>
      <c r="G63" s="1103">
        <v>11</v>
      </c>
      <c r="H63" s="1102">
        <v>1</v>
      </c>
      <c r="I63" s="1103">
        <v>2</v>
      </c>
      <c r="J63" s="1102">
        <v>2</v>
      </c>
      <c r="K63" s="1103">
        <v>0</v>
      </c>
      <c r="L63" s="1104">
        <v>0</v>
      </c>
      <c r="M63" s="1105">
        <v>0</v>
      </c>
      <c r="N63" s="604">
        <f t="shared" si="14"/>
        <v>24</v>
      </c>
      <c r="V63" s="36"/>
      <c r="W63" s="39"/>
      <c r="X63" s="2137"/>
      <c r="Y63" s="537"/>
      <c r="Z63" s="507" t="s">
        <v>77</v>
      </c>
      <c r="AA63" s="508"/>
      <c r="AB63" s="509"/>
      <c r="AC63" s="508"/>
      <c r="AD63" s="509"/>
      <c r="AE63" s="508"/>
      <c r="AF63" s="509"/>
      <c r="AG63" s="769"/>
      <c r="AH63" s="509"/>
      <c r="AI63" s="513">
        <v>3</v>
      </c>
      <c r="AJ63" s="511"/>
      <c r="AK63" s="512">
        <f t="shared" si="12"/>
        <v>0</v>
      </c>
      <c r="AL63" s="512"/>
      <c r="AM63" s="1015"/>
      <c r="AO63" s="36"/>
      <c r="AP63" s="18"/>
      <c r="AQ63" s="18"/>
      <c r="AR63" s="2149"/>
      <c r="AS63" s="2100"/>
      <c r="AT63" s="2101"/>
      <c r="AU63" s="231" t="s">
        <v>19</v>
      </c>
      <c r="AV63" s="898"/>
      <c r="AW63" s="100"/>
      <c r="AX63" s="461"/>
      <c r="AY63" s="100"/>
      <c r="AZ63" s="461"/>
      <c r="BA63" s="100"/>
      <c r="BB63" s="461"/>
      <c r="BC63" s="100"/>
      <c r="BD63" s="83">
        <v>2</v>
      </c>
      <c r="BE63" s="106"/>
      <c r="BF63" s="126">
        <f t="shared" si="15"/>
        <v>0</v>
      </c>
      <c r="BG63" s="28"/>
      <c r="BH63" s="867"/>
      <c r="BI63" s="28"/>
      <c r="BJ63" s="1005"/>
      <c r="BK63" s="12"/>
    </row>
    <row r="64" spans="1:63" ht="12" customHeight="1" thickBot="1">
      <c r="A64" s="36"/>
      <c r="B64" s="12"/>
      <c r="C64" s="13"/>
      <c r="D64" s="1928"/>
      <c r="E64" s="922" t="s">
        <v>269</v>
      </c>
      <c r="F64" s="576">
        <f t="shared" ref="F64:M65" si="17">F58+F60+F62</f>
        <v>0</v>
      </c>
      <c r="G64" s="577">
        <f t="shared" si="17"/>
        <v>0</v>
      </c>
      <c r="H64" s="576">
        <f t="shared" si="17"/>
        <v>0</v>
      </c>
      <c r="I64" s="577">
        <f t="shared" si="17"/>
        <v>0</v>
      </c>
      <c r="J64" s="576">
        <f t="shared" si="17"/>
        <v>0</v>
      </c>
      <c r="K64" s="577">
        <f t="shared" si="17"/>
        <v>0</v>
      </c>
      <c r="L64" s="576">
        <f t="shared" si="17"/>
        <v>0</v>
      </c>
      <c r="M64" s="577">
        <f t="shared" si="17"/>
        <v>0</v>
      </c>
      <c r="N64" s="580">
        <f t="shared" si="14"/>
        <v>0</v>
      </c>
      <c r="O64" s="182"/>
      <c r="P64" s="2070" t="s">
        <v>250</v>
      </c>
      <c r="Q64" s="2071"/>
      <c r="R64" s="2072"/>
      <c r="S64" s="2073" t="s">
        <v>264</v>
      </c>
      <c r="T64" s="2074"/>
      <c r="V64" s="36"/>
      <c r="W64" s="39"/>
      <c r="X64" s="2137"/>
      <c r="Y64" s="537"/>
      <c r="Z64" s="526" t="s">
        <v>78</v>
      </c>
      <c r="AA64" s="528"/>
      <c r="AB64" s="527"/>
      <c r="AC64" s="528"/>
      <c r="AD64" s="527"/>
      <c r="AE64" s="528"/>
      <c r="AF64" s="527"/>
      <c r="AG64" s="528"/>
      <c r="AH64" s="770"/>
      <c r="AI64" s="529">
        <v>2</v>
      </c>
      <c r="AJ64" s="530"/>
      <c r="AK64" s="531">
        <f t="shared" si="12"/>
        <v>0</v>
      </c>
      <c r="AL64" s="531"/>
      <c r="AM64" s="1016"/>
      <c r="AO64" s="36"/>
      <c r="AP64" s="18"/>
      <c r="AQ64" s="18"/>
      <c r="AR64" s="2149"/>
      <c r="AS64" s="2100"/>
      <c r="AT64" s="2101"/>
      <c r="AU64" s="454" t="s">
        <v>20</v>
      </c>
      <c r="AV64" s="899"/>
      <c r="AW64" s="314"/>
      <c r="AX64" s="464"/>
      <c r="AY64" s="210"/>
      <c r="AZ64" s="463"/>
      <c r="BA64" s="210"/>
      <c r="BB64" s="463"/>
      <c r="BC64" s="210"/>
      <c r="BD64" s="75">
        <v>1</v>
      </c>
      <c r="BE64" s="104"/>
      <c r="BF64" s="127">
        <f t="shared" si="15"/>
        <v>0</v>
      </c>
      <c r="BG64" s="23"/>
      <c r="BH64" s="867"/>
      <c r="BI64" s="23"/>
      <c r="BJ64" s="1002"/>
      <c r="BK64" s="164"/>
    </row>
    <row r="65" spans="1:63" ht="12" customHeight="1" thickBot="1">
      <c r="A65" s="36"/>
      <c r="B65" s="12"/>
      <c r="C65" s="13"/>
      <c r="D65" s="1928"/>
      <c r="E65" s="723" t="s">
        <v>216</v>
      </c>
      <c r="F65" s="600">
        <f t="shared" si="17"/>
        <v>21</v>
      </c>
      <c r="G65" s="601">
        <f t="shared" si="17"/>
        <v>24</v>
      </c>
      <c r="H65" s="600">
        <f t="shared" si="17"/>
        <v>22</v>
      </c>
      <c r="I65" s="601">
        <f t="shared" si="17"/>
        <v>17</v>
      </c>
      <c r="J65" s="600">
        <f t="shared" si="17"/>
        <v>20</v>
      </c>
      <c r="K65" s="601">
        <f t="shared" si="17"/>
        <v>15</v>
      </c>
      <c r="L65" s="602">
        <f t="shared" si="17"/>
        <v>10</v>
      </c>
      <c r="M65" s="603">
        <f t="shared" si="17"/>
        <v>0</v>
      </c>
      <c r="N65" s="921">
        <f t="shared" si="14"/>
        <v>129</v>
      </c>
      <c r="O65" s="908"/>
      <c r="P65" s="909">
        <f>SUM(P12:P15)+SUM(P18:P20)+P23+SUM(P26:P28)+SUM(P35:P37)</f>
        <v>0</v>
      </c>
      <c r="Q65" s="727">
        <v>11</v>
      </c>
      <c r="R65" s="728" t="str">
        <f>IF(P65&gt;=Q65,"OK","未充足")</f>
        <v>未充足</v>
      </c>
      <c r="S65" s="2075"/>
      <c r="T65" s="2076"/>
      <c r="U65" s="247"/>
      <c r="V65" s="36"/>
      <c r="W65" s="39"/>
      <c r="X65" s="2137"/>
      <c r="Y65" s="545"/>
      <c r="Z65" s="546"/>
      <c r="AA65" s="538"/>
      <c r="AB65" s="538"/>
      <c r="AC65" s="538"/>
      <c r="AD65" s="538"/>
      <c r="AE65" s="538"/>
      <c r="AF65" s="538"/>
      <c r="AG65" s="538"/>
      <c r="AH65" s="538"/>
      <c r="AI65" s="539"/>
      <c r="AJ65" s="547"/>
      <c r="AK65" s="548">
        <f>SUM(AK66:AK71)</f>
        <v>0</v>
      </c>
      <c r="AL65" s="549">
        <v>4</v>
      </c>
      <c r="AM65" s="540"/>
      <c r="AO65" s="36"/>
      <c r="AP65" s="18"/>
      <c r="AQ65" s="18"/>
      <c r="AR65" s="2149"/>
      <c r="AS65" s="2100"/>
      <c r="AT65" s="2101"/>
      <c r="AU65" s="177" t="s">
        <v>18</v>
      </c>
      <c r="AV65" s="966"/>
      <c r="AW65" s="298"/>
      <c r="AX65" s="460"/>
      <c r="AY65" s="295"/>
      <c r="AZ65" s="462"/>
      <c r="BA65" s="295"/>
      <c r="BB65" s="462"/>
      <c r="BC65" s="295"/>
      <c r="BD65" s="307">
        <v>1</v>
      </c>
      <c r="BE65" s="175"/>
      <c r="BF65" s="137">
        <f t="shared" si="15"/>
        <v>0</v>
      </c>
      <c r="BG65" s="174"/>
      <c r="BH65" s="888"/>
      <c r="BI65" s="174"/>
      <c r="BJ65" s="1003"/>
      <c r="BK65" s="12"/>
    </row>
    <row r="66" spans="1:63" ht="12" customHeight="1" thickBot="1">
      <c r="A66" s="36"/>
      <c r="B66" s="12"/>
      <c r="C66" s="13"/>
      <c r="D66" s="1928"/>
      <c r="E66" s="920" t="s">
        <v>266</v>
      </c>
      <c r="F66" s="910" t="str">
        <f>IF(F64&gt;K55,"F","")</f>
        <v/>
      </c>
      <c r="G66" s="911" t="str">
        <f t="shared" ref="G66:M66" si="18">IF(AND(G64&gt;$K55,F67&lt;3),"F","")</f>
        <v/>
      </c>
      <c r="H66" s="912" t="str">
        <f t="shared" si="18"/>
        <v/>
      </c>
      <c r="I66" s="913" t="str">
        <f t="shared" si="18"/>
        <v/>
      </c>
      <c r="J66" s="912" t="str">
        <f t="shared" si="18"/>
        <v/>
      </c>
      <c r="K66" s="911" t="str">
        <f t="shared" si="18"/>
        <v/>
      </c>
      <c r="L66" s="912" t="str">
        <f t="shared" si="18"/>
        <v/>
      </c>
      <c r="M66" s="911" t="str">
        <f t="shared" si="18"/>
        <v/>
      </c>
      <c r="N66" s="575"/>
      <c r="U66" s="247"/>
      <c r="V66" s="36"/>
      <c r="W66" s="39"/>
      <c r="X66" s="2137"/>
      <c r="Y66" s="541"/>
      <c r="Z66" s="521" t="s">
        <v>208</v>
      </c>
      <c r="AA66" s="522"/>
      <c r="AB66" s="505"/>
      <c r="AC66" s="771"/>
      <c r="AD66" s="505"/>
      <c r="AE66" s="771"/>
      <c r="AF66" s="505"/>
      <c r="AG66" s="522"/>
      <c r="AH66" s="505"/>
      <c r="AI66" s="523">
        <v>2</v>
      </c>
      <c r="AJ66" s="524"/>
      <c r="AK66" s="506">
        <f t="shared" ref="AK66:AK72" si="19">IF(AJ66&gt;0,AI66,0)</f>
        <v>0</v>
      </c>
      <c r="AL66" s="506"/>
      <c r="AM66" s="1017"/>
      <c r="AO66" s="36"/>
      <c r="AP66" s="18"/>
      <c r="AQ66" s="18"/>
      <c r="AR66" s="2149"/>
      <c r="AS66" s="2100"/>
      <c r="AT66" s="2101"/>
      <c r="AU66" s="231" t="s">
        <v>85</v>
      </c>
      <c r="AV66" s="1072"/>
      <c r="AW66" s="1073"/>
      <c r="AX66" s="1072"/>
      <c r="AY66" s="1073"/>
      <c r="AZ66" s="1072"/>
      <c r="BA66" s="1073"/>
      <c r="BB66" s="1072"/>
      <c r="BC66" s="1073"/>
      <c r="BD66" s="205">
        <v>2</v>
      </c>
      <c r="BE66" s="106"/>
      <c r="BF66" s="126">
        <f>IF(BE66&gt;0,BD66,0)</f>
        <v>0</v>
      </c>
      <c r="BG66" s="972"/>
      <c r="BH66" s="2068" t="s">
        <v>281</v>
      </c>
      <c r="BI66" s="198"/>
      <c r="BJ66" s="1005"/>
      <c r="BK66" s="12"/>
    </row>
    <row r="67" spans="1:63" ht="12" customHeight="1" thickTop="1" thickBot="1">
      <c r="A67" s="36"/>
      <c r="B67" s="12"/>
      <c r="C67" s="13"/>
      <c r="D67" s="1928"/>
      <c r="E67" s="919" t="s">
        <v>265</v>
      </c>
      <c r="F67" s="917"/>
      <c r="G67" s="914"/>
      <c r="H67" s="915"/>
      <c r="I67" s="916"/>
      <c r="J67" s="915"/>
      <c r="K67" s="916"/>
      <c r="L67" s="915"/>
      <c r="M67" s="917"/>
      <c r="N67" s="918"/>
      <c r="O67" s="48"/>
      <c r="P67" s="14"/>
      <c r="Q67" s="14"/>
      <c r="R67" s="14"/>
      <c r="S67" s="246"/>
      <c r="T67" s="247"/>
      <c r="U67" s="247"/>
      <c r="V67" s="36"/>
      <c r="W67" s="39"/>
      <c r="X67" s="2137"/>
      <c r="Y67" s="541"/>
      <c r="Z67" s="507" t="s">
        <v>211</v>
      </c>
      <c r="AA67" s="508"/>
      <c r="AB67" s="509"/>
      <c r="AC67" s="900"/>
      <c r="AD67" s="509"/>
      <c r="AE67" s="769"/>
      <c r="AF67" s="509"/>
      <c r="AG67" s="508"/>
      <c r="AH67" s="509"/>
      <c r="AI67" s="513">
        <v>2</v>
      </c>
      <c r="AJ67" s="511"/>
      <c r="AK67" s="512">
        <f t="shared" si="19"/>
        <v>0</v>
      </c>
      <c r="AL67" s="512"/>
      <c r="AM67" s="1015"/>
      <c r="AO67" s="36"/>
      <c r="AP67" s="18"/>
      <c r="AQ67" s="18"/>
      <c r="AR67" s="2149"/>
      <c r="AS67" s="2100"/>
      <c r="AT67" s="2101"/>
      <c r="AU67" s="176" t="s">
        <v>30</v>
      </c>
      <c r="AV67" s="1076"/>
      <c r="AW67" s="1077"/>
      <c r="AX67" s="1078"/>
      <c r="AY67" s="1077"/>
      <c r="AZ67" s="1076"/>
      <c r="BA67" s="1077"/>
      <c r="BB67" s="1076"/>
      <c r="BC67" s="1077"/>
      <c r="BD67" s="75">
        <v>2</v>
      </c>
      <c r="BE67" s="104"/>
      <c r="BF67" s="127">
        <f>IF(BE67&gt;0,BD67,0)</f>
        <v>0</v>
      </c>
      <c r="BG67" s="972"/>
      <c r="BH67" s="2068"/>
      <c r="BI67" s="198"/>
      <c r="BJ67" s="1006"/>
      <c r="BK67" s="12"/>
    </row>
    <row r="68" spans="1:63" ht="12" customHeight="1" thickBot="1">
      <c r="A68" s="36"/>
      <c r="B68" s="12"/>
      <c r="C68" s="13"/>
      <c r="D68" s="1928"/>
      <c r="E68" s="2225" t="s">
        <v>314</v>
      </c>
      <c r="F68" s="2226"/>
      <c r="G68" s="2226"/>
      <c r="H68" s="2226"/>
      <c r="I68" s="2226"/>
      <c r="J68" s="2226"/>
      <c r="K68" s="2226"/>
      <c r="L68" s="2226"/>
      <c r="M68" s="2226"/>
      <c r="N68" s="2227"/>
      <c r="P68" s="14"/>
      <c r="Q68" s="14"/>
      <c r="R68" s="14"/>
      <c r="S68" s="246"/>
      <c r="T68" s="247"/>
      <c r="U68" s="247"/>
      <c r="V68" s="36"/>
      <c r="W68" s="39"/>
      <c r="X68" s="2137"/>
      <c r="Y68" s="541"/>
      <c r="Z68" s="507" t="s">
        <v>212</v>
      </c>
      <c r="AA68" s="508"/>
      <c r="AB68" s="509"/>
      <c r="AC68" s="769"/>
      <c r="AD68" s="509"/>
      <c r="AE68" s="769"/>
      <c r="AF68" s="509"/>
      <c r="AG68" s="508"/>
      <c r="AH68" s="509"/>
      <c r="AI68" s="513">
        <v>2</v>
      </c>
      <c r="AJ68" s="511"/>
      <c r="AK68" s="512">
        <f t="shared" si="19"/>
        <v>0</v>
      </c>
      <c r="AL68" s="512"/>
      <c r="AM68" s="1013"/>
      <c r="AO68" s="36"/>
      <c r="AP68" s="18"/>
      <c r="AQ68" s="18"/>
      <c r="AR68" s="2149"/>
      <c r="AS68" s="2100"/>
      <c r="AT68" s="2101"/>
      <c r="AU68" s="294" t="s">
        <v>31</v>
      </c>
      <c r="AV68" s="1079"/>
      <c r="AW68" s="1080"/>
      <c r="AX68" s="1079"/>
      <c r="AY68" s="1080"/>
      <c r="AZ68" s="1079"/>
      <c r="BA68" s="1080"/>
      <c r="BB68" s="1079"/>
      <c r="BC68" s="1080"/>
      <c r="BD68" s="307">
        <v>3</v>
      </c>
      <c r="BE68" s="175"/>
      <c r="BF68" s="137">
        <f>IF(BE68&gt;0,BD68,0)</f>
        <v>0</v>
      </c>
      <c r="BG68" s="973"/>
      <c r="BH68" s="2311"/>
      <c r="BI68" s="54"/>
      <c r="BJ68" s="1007"/>
      <c r="BK68" s="12"/>
    </row>
    <row r="69" spans="1:63" ht="12" customHeight="1" thickTop="1">
      <c r="A69" s="36"/>
      <c r="B69" s="12"/>
      <c r="C69" s="13"/>
      <c r="D69" s="1928"/>
      <c r="E69" s="923" t="s">
        <v>270</v>
      </c>
      <c r="F69" s="626">
        <f t="shared" ref="F69:M69" si="20">F53+AA50+AV73</f>
        <v>0</v>
      </c>
      <c r="G69" s="626">
        <f t="shared" si="20"/>
        <v>0</v>
      </c>
      <c r="H69" s="626">
        <f t="shared" si="20"/>
        <v>0</v>
      </c>
      <c r="I69" s="626">
        <f t="shared" si="20"/>
        <v>0</v>
      </c>
      <c r="J69" s="626">
        <f t="shared" si="20"/>
        <v>0</v>
      </c>
      <c r="K69" s="626">
        <f t="shared" si="20"/>
        <v>0</v>
      </c>
      <c r="L69" s="626">
        <f t="shared" si="20"/>
        <v>0</v>
      </c>
      <c r="M69" s="626">
        <f t="shared" si="20"/>
        <v>0</v>
      </c>
      <c r="N69" s="724"/>
      <c r="O69" s="48"/>
      <c r="P69" s="14"/>
      <c r="Q69" s="14"/>
      <c r="R69" s="14"/>
      <c r="S69" s="246"/>
      <c r="T69" s="247"/>
      <c r="U69" s="247"/>
      <c r="V69" s="36"/>
      <c r="W69" s="39"/>
      <c r="X69" s="2137"/>
      <c r="Y69" s="541"/>
      <c r="Z69" s="507" t="s">
        <v>213</v>
      </c>
      <c r="AA69" s="508"/>
      <c r="AB69" s="509"/>
      <c r="AC69" s="900"/>
      <c r="AD69" s="509"/>
      <c r="AE69" s="769"/>
      <c r="AF69" s="509"/>
      <c r="AG69" s="508"/>
      <c r="AH69" s="509"/>
      <c r="AI69" s="513">
        <v>2</v>
      </c>
      <c r="AJ69" s="511"/>
      <c r="AK69" s="514">
        <f t="shared" si="19"/>
        <v>0</v>
      </c>
      <c r="AL69" s="514"/>
      <c r="AM69" s="1018"/>
      <c r="AO69" s="36"/>
      <c r="AP69" s="18"/>
      <c r="AQ69" s="18"/>
      <c r="AR69" s="2149"/>
      <c r="AS69" s="2100"/>
      <c r="AT69" s="2101"/>
      <c r="AU69" s="231" t="s">
        <v>72</v>
      </c>
      <c r="AV69" s="1072"/>
      <c r="AW69" s="1073"/>
      <c r="AX69" s="1072"/>
      <c r="AY69" s="1073"/>
      <c r="AZ69" s="1072"/>
      <c r="BA69" s="1073"/>
      <c r="BB69" s="1072"/>
      <c r="BC69" s="1073"/>
      <c r="BD69" s="83">
        <v>1</v>
      </c>
      <c r="BE69" s="106"/>
      <c r="BF69" s="126">
        <f>IF(BE69&gt;0,BD69,0)</f>
        <v>0</v>
      </c>
      <c r="BG69" s="926"/>
      <c r="BH69" s="928"/>
      <c r="BI69" s="448"/>
      <c r="BJ69" s="2318" t="s">
        <v>262</v>
      </c>
      <c r="BK69" s="12"/>
    </row>
    <row r="70" spans="1:63" ht="12" customHeight="1" thickBot="1">
      <c r="A70" s="36"/>
      <c r="B70" s="12"/>
      <c r="C70" s="13"/>
      <c r="D70" s="1929"/>
      <c r="E70" s="924" t="s">
        <v>268</v>
      </c>
      <c r="F70" s="725">
        <f t="shared" ref="F70:M70" si="21">F64+F69</f>
        <v>0</v>
      </c>
      <c r="G70" s="725">
        <f t="shared" si="21"/>
        <v>0</v>
      </c>
      <c r="H70" s="725">
        <f t="shared" si="21"/>
        <v>0</v>
      </c>
      <c r="I70" s="725">
        <f t="shared" si="21"/>
        <v>0</v>
      </c>
      <c r="J70" s="725">
        <f t="shared" si="21"/>
        <v>0</v>
      </c>
      <c r="K70" s="725">
        <f t="shared" si="21"/>
        <v>0</v>
      </c>
      <c r="L70" s="725">
        <f t="shared" si="21"/>
        <v>0</v>
      </c>
      <c r="M70" s="725">
        <f t="shared" si="21"/>
        <v>0</v>
      </c>
      <c r="N70" s="726">
        <f>SUM(F70:M70)</f>
        <v>0</v>
      </c>
      <c r="O70" s="48"/>
      <c r="P70" s="14"/>
      <c r="Q70" s="14"/>
      <c r="R70" s="14"/>
      <c r="S70" s="246"/>
      <c r="T70" s="247"/>
      <c r="U70" s="12"/>
      <c r="V70" s="36"/>
      <c r="W70" s="39"/>
      <c r="X70" s="2137"/>
      <c r="Y70" s="541"/>
      <c r="Z70" s="507" t="s">
        <v>214</v>
      </c>
      <c r="AA70" s="508"/>
      <c r="AB70" s="509"/>
      <c r="AC70" s="769"/>
      <c r="AD70" s="509"/>
      <c r="AE70" s="769"/>
      <c r="AF70" s="509"/>
      <c r="AG70" s="508"/>
      <c r="AH70" s="509"/>
      <c r="AI70" s="513">
        <v>2</v>
      </c>
      <c r="AJ70" s="511"/>
      <c r="AK70" s="512">
        <f t="shared" si="19"/>
        <v>0</v>
      </c>
      <c r="AL70" s="512"/>
      <c r="AM70" s="1013"/>
      <c r="AO70" s="36"/>
      <c r="AP70" s="18"/>
      <c r="AQ70" s="18"/>
      <c r="AR70" s="2150"/>
      <c r="AS70" s="2102"/>
      <c r="AT70" s="2103"/>
      <c r="AU70" s="178" t="s">
        <v>72</v>
      </c>
      <c r="AV70" s="1074"/>
      <c r="AW70" s="1075"/>
      <c r="AX70" s="1074"/>
      <c r="AY70" s="1075"/>
      <c r="AZ70" s="1074"/>
      <c r="BA70" s="1075"/>
      <c r="BB70" s="1074"/>
      <c r="BC70" s="1075"/>
      <c r="BD70" s="301">
        <v>2</v>
      </c>
      <c r="BE70" s="108"/>
      <c r="BF70" s="273">
        <f>IF(BE70&gt;0,BD70,0)</f>
        <v>0</v>
      </c>
      <c r="BG70" s="927"/>
      <c r="BH70" s="929"/>
      <c r="BI70" s="5"/>
      <c r="BJ70" s="2319"/>
      <c r="BK70" s="12"/>
    </row>
    <row r="71" spans="1:63" ht="12" customHeight="1" thickTop="1" thickBot="1">
      <c r="A71" s="36"/>
      <c r="B71" s="12"/>
      <c r="C71" s="720"/>
      <c r="D71" s="720"/>
      <c r="E71" s="720"/>
      <c r="F71" s="720"/>
      <c r="G71" s="720"/>
      <c r="H71" s="720"/>
      <c r="I71" s="720"/>
      <c r="J71" s="720"/>
      <c r="K71" s="720"/>
      <c r="L71" s="720"/>
      <c r="M71" s="720"/>
      <c r="N71" s="720"/>
      <c r="O71" s="720"/>
      <c r="P71" s="720"/>
      <c r="Q71" s="720"/>
      <c r="R71" s="720"/>
      <c r="S71" s="720"/>
      <c r="T71" s="720"/>
      <c r="U71" s="12"/>
      <c r="V71" s="36"/>
      <c r="W71" s="39"/>
      <c r="X71" s="2137"/>
      <c r="Y71" s="542"/>
      <c r="Z71" s="515" t="s">
        <v>215</v>
      </c>
      <c r="AA71" s="517"/>
      <c r="AB71" s="516"/>
      <c r="AC71" s="772"/>
      <c r="AD71" s="516"/>
      <c r="AE71" s="772"/>
      <c r="AF71" s="516"/>
      <c r="AG71" s="517"/>
      <c r="AH71" s="516"/>
      <c r="AI71" s="518">
        <v>2</v>
      </c>
      <c r="AJ71" s="519"/>
      <c r="AK71" s="520">
        <f t="shared" si="19"/>
        <v>0</v>
      </c>
      <c r="AL71" s="520"/>
      <c r="AM71" s="1019"/>
      <c r="AO71" s="36"/>
      <c r="AP71" s="18"/>
      <c r="AQ71" s="18"/>
      <c r="AR71" s="930"/>
      <c r="AS71" s="13"/>
      <c r="AT71" s="13"/>
      <c r="AV71" s="817" t="s">
        <v>13</v>
      </c>
      <c r="AW71" s="818" t="s">
        <v>12</v>
      </c>
      <c r="AX71" s="819" t="s">
        <v>13</v>
      </c>
      <c r="AY71" s="818" t="s">
        <v>12</v>
      </c>
      <c r="AZ71" s="819" t="s">
        <v>13</v>
      </c>
      <c r="BA71" s="818" t="s">
        <v>12</v>
      </c>
      <c r="BB71" s="819" t="s">
        <v>13</v>
      </c>
      <c r="BC71" s="820" t="s">
        <v>12</v>
      </c>
      <c r="BD71" s="931"/>
      <c r="BE71" s="933"/>
      <c r="BF71" s="932"/>
      <c r="BG71" s="932"/>
      <c r="BH71" s="934"/>
      <c r="BI71" s="932"/>
      <c r="BJ71" s="935"/>
      <c r="BK71" s="12"/>
    </row>
    <row r="72" spans="1:63" ht="12" customHeight="1" thickBot="1">
      <c r="A72" s="36"/>
      <c r="B72" s="12"/>
      <c r="C72" s="1767" t="s">
        <v>221</v>
      </c>
      <c r="D72" s="1768"/>
      <c r="E72" s="1768"/>
      <c r="F72" s="1768"/>
      <c r="G72" s="1768"/>
      <c r="H72" s="1768"/>
      <c r="I72" s="1768"/>
      <c r="J72" s="1768"/>
      <c r="K72" s="1768"/>
      <c r="L72" s="1768"/>
      <c r="M72" s="1768"/>
      <c r="N72" s="1768"/>
      <c r="O72" s="1768"/>
      <c r="P72" s="1768"/>
      <c r="Q72" s="1768"/>
      <c r="R72" s="1768"/>
      <c r="S72" s="1768"/>
      <c r="T72" s="1769"/>
      <c r="U72" s="249"/>
      <c r="V72" s="12"/>
      <c r="W72" s="532"/>
      <c r="X72" s="2138"/>
      <c r="Y72" s="533"/>
      <c r="Z72" s="4" t="s">
        <v>79</v>
      </c>
      <c r="AA72" s="102"/>
      <c r="AB72" s="91"/>
      <c r="AC72" s="901"/>
      <c r="AD72" s="91"/>
      <c r="AE72" s="102"/>
      <c r="AF72" s="91"/>
      <c r="AG72" s="102"/>
      <c r="AH72" s="91"/>
      <c r="AI72" s="76">
        <v>2</v>
      </c>
      <c r="AJ72" s="109"/>
      <c r="AK72" s="6">
        <f t="shared" si="19"/>
        <v>0</v>
      </c>
      <c r="AL72" s="6"/>
      <c r="AM72" s="504" t="s">
        <v>108</v>
      </c>
      <c r="AN72" s="10"/>
      <c r="AO72" s="12"/>
      <c r="AP72" s="15"/>
      <c r="AQ72" s="15"/>
      <c r="AR72" s="930"/>
      <c r="AS72" s="13"/>
      <c r="AT72" s="532"/>
      <c r="AU72" s="807" t="s">
        <v>209</v>
      </c>
      <c r="AV72" s="808">
        <f>SUMIF(AV$13:AV$18,"@",$BD$13:$BD$18)+SUMIF(AV$20:AV$21,"@",$BD$20:$BD$21)+SUMIF(AV$23:AV$24,"@",$BD$23:$BD$24)+SUMIF(AV$26:AV$32,"@",$BD$26:$BD$32)+SUMIF(AV$34:AV$57,"@",$BD$34:$BD$57)+SUMIF(AV$58:AV$65,"@",$BD$58:$BD$65)+SUMIF(AV$66:AV$68,"@",$BD$66:$BD$68)</f>
        <v>0</v>
      </c>
      <c r="AW72" s="808">
        <f t="shared" ref="AW72:BC72" si="22">SUMIF(AW$13:AW$18,"@",$BD$13:$BD$18)+SUMIF(AW$20:AW$21,"@",$BD$20:$BD$21)+SUMIF(AW$23:AW$24,"@",$BD$23:$BD$24)+SUMIF(AW$26:AW$32,"@",$BD$26:$BD$32)+SUMIF(AW$34:AW$57,"@",$BD$34:$BD$57)+SUMIF(AW$58:AW$65,"@",$BD$58:$BD$65)+SUMIF(AW$66:AW$68,"@",$BD$66:$BD$68)</f>
        <v>0</v>
      </c>
      <c r="AX72" s="808">
        <f t="shared" si="22"/>
        <v>0</v>
      </c>
      <c r="AY72" s="808">
        <f t="shared" si="22"/>
        <v>0</v>
      </c>
      <c r="AZ72" s="808">
        <f t="shared" si="22"/>
        <v>0</v>
      </c>
      <c r="BA72" s="808">
        <f t="shared" si="22"/>
        <v>0</v>
      </c>
      <c r="BB72" s="808">
        <f t="shared" si="22"/>
        <v>0</v>
      </c>
      <c r="BC72" s="808">
        <f t="shared" si="22"/>
        <v>0</v>
      </c>
      <c r="BD72" s="84"/>
      <c r="BE72" s="554"/>
      <c r="BF72" s="14"/>
      <c r="BG72" s="12"/>
      <c r="BH72" s="940"/>
      <c r="BI72" s="12"/>
      <c r="BJ72" s="941"/>
      <c r="BK72" s="12"/>
    </row>
    <row r="73" spans="1:63" ht="12" customHeight="1" thickBot="1">
      <c r="A73" s="36"/>
      <c r="B73" s="12"/>
      <c r="C73" s="1770"/>
      <c r="D73" s="1771"/>
      <c r="E73" s="1771"/>
      <c r="F73" s="1771"/>
      <c r="G73" s="1771"/>
      <c r="H73" s="1771"/>
      <c r="I73" s="1771"/>
      <c r="J73" s="1771"/>
      <c r="K73" s="1771"/>
      <c r="L73" s="1771"/>
      <c r="M73" s="1771"/>
      <c r="N73" s="1771"/>
      <c r="O73" s="1771"/>
      <c r="P73" s="1771"/>
      <c r="Q73" s="1771"/>
      <c r="R73" s="1771"/>
      <c r="S73" s="1771"/>
      <c r="T73" s="1772"/>
      <c r="U73" s="12"/>
      <c r="V73" s="12"/>
      <c r="W73" s="13"/>
      <c r="X73" s="12"/>
      <c r="Y73" s="12"/>
      <c r="Z73" s="12"/>
      <c r="AA73" s="12"/>
      <c r="AB73" s="12"/>
      <c r="AC73" s="12"/>
      <c r="AD73" s="12"/>
      <c r="AE73" s="12"/>
      <c r="AF73" s="12"/>
      <c r="AG73" s="12"/>
      <c r="AH73" s="12"/>
      <c r="AI73" s="10"/>
      <c r="AJ73" s="12"/>
      <c r="AK73" s="10"/>
      <c r="AL73" s="10"/>
      <c r="AM73" s="10"/>
      <c r="AN73" s="10"/>
      <c r="AO73" s="12"/>
      <c r="AP73" s="15"/>
      <c r="AQ73" s="15"/>
      <c r="AR73" s="930"/>
      <c r="AS73" s="13"/>
      <c r="AT73" s="13"/>
      <c r="AU73" s="809" t="s">
        <v>111</v>
      </c>
      <c r="AV73" s="810">
        <f>SUMIF(AV$13:AV$18,"集",$BD$13:$BD$18)+SUMIF(AV$20:AV$21,"集",$BD$20:$BD$21)+SUMIF(AV$23:AV$24,"集",$BD$23:$BD$24)+SUMIF(AV$26:AV$32,"集",$BD$26:$BD$32)+SUMIF(AV$34:AV$57,"集",$BD$34:$BD$57)+SUMIF(AV$58:AV$65,"集",$BD$58:$BD$65)+SUMIF(AV$66:AV$68,"集",$BD$66:$BD$68)</f>
        <v>0</v>
      </c>
      <c r="AW73" s="810">
        <f t="shared" ref="AW73:BC73" si="23">SUMIF(AW$13:AW$18,"集",$BD$13:$BD$18)+SUMIF(AW$20:AW$21,"集",$BD$20:$BD$21)+SUMIF(AW$23:AW$24,"集",$BD$23:$BD$24)+SUMIF(AW$26:AW$32,"集",$BD$26:$BD$32)+SUMIF(AW$34:AW$57,"集",$BD$34:$BD$57)+SUMIF(AW$58:AW$65,"集",$BD$58:$BD$65)+SUMIF(AW$66:AW$68,"集",$BD$66:$BD$68)</f>
        <v>0</v>
      </c>
      <c r="AX73" s="810">
        <f t="shared" si="23"/>
        <v>0</v>
      </c>
      <c r="AY73" s="810">
        <f>SUMIF(AY$13:AY$18,"集",$BD$13:$BD$18)+SUMIF(AY$20:AY$21,"集",$BD$20:$BD$21)+SUMIF(AY$23:AY$24,"集",$BD$23:$BD$24)+SUMIF(AY$26:AY$32,"集",$BD$26:$BD$32)+SUMIF(AY$34:AY$57,"集",$BD$34:$BD$57)+SUMIF(AY$58:AY$65,"集",$BD$58:$BD$65)+SUMIF(AY$66:AY$68,"集",$BD$66:$BD$68)</f>
        <v>0</v>
      </c>
      <c r="AZ73" s="810">
        <f t="shared" si="23"/>
        <v>0</v>
      </c>
      <c r="BA73" s="810">
        <f t="shared" si="23"/>
        <v>0</v>
      </c>
      <c r="BB73" s="810">
        <f t="shared" si="23"/>
        <v>0</v>
      </c>
      <c r="BC73" s="810">
        <f t="shared" si="23"/>
        <v>0</v>
      </c>
      <c r="BD73" s="971"/>
      <c r="BE73" s="554"/>
      <c r="BF73" s="14"/>
      <c r="BG73" s="12"/>
      <c r="BH73" s="940"/>
      <c r="BI73" s="12"/>
      <c r="BJ73" s="941"/>
      <c r="BK73" s="12"/>
    </row>
    <row r="74" spans="1:63" ht="12" customHeight="1">
      <c r="A74" s="36"/>
      <c r="B74" s="12"/>
      <c r="C74" s="1770"/>
      <c r="D74" s="1771"/>
      <c r="E74" s="1771"/>
      <c r="F74" s="1771"/>
      <c r="G74" s="1771"/>
      <c r="H74" s="1771"/>
      <c r="I74" s="1771"/>
      <c r="J74" s="1771"/>
      <c r="K74" s="1771"/>
      <c r="L74" s="1771"/>
      <c r="M74" s="1771"/>
      <c r="N74" s="1771"/>
      <c r="O74" s="1771"/>
      <c r="P74" s="1771"/>
      <c r="Q74" s="1771"/>
      <c r="R74" s="1771"/>
      <c r="S74" s="1771"/>
      <c r="T74" s="1772"/>
      <c r="U74" s="12"/>
      <c r="V74" s="12"/>
      <c r="W74" s="13"/>
      <c r="X74" s="12"/>
      <c r="Y74" s="12"/>
      <c r="Z74" s="12"/>
      <c r="AA74" s="12"/>
      <c r="AB74" s="12"/>
      <c r="AC74" s="12"/>
      <c r="AD74" s="12"/>
      <c r="AE74" s="12"/>
      <c r="AF74" s="12"/>
      <c r="AG74" s="12"/>
      <c r="AH74" s="12"/>
      <c r="AI74" s="10"/>
      <c r="AJ74" s="12"/>
      <c r="AK74" s="10"/>
      <c r="AL74" s="10"/>
      <c r="AM74" s="10"/>
      <c r="AN74" s="10"/>
      <c r="AO74" s="12"/>
      <c r="AP74" s="15"/>
      <c r="AQ74" s="15"/>
      <c r="AR74" s="930"/>
      <c r="AS74" s="13"/>
      <c r="AT74" s="13"/>
      <c r="AU74" s="975"/>
      <c r="AV74" s="974"/>
      <c r="AW74" s="974"/>
      <c r="AX74" s="974"/>
      <c r="AY74" s="974"/>
      <c r="AZ74" s="974"/>
      <c r="BA74" s="974"/>
      <c r="BB74" s="974"/>
      <c r="BC74" s="974"/>
      <c r="BD74" s="84"/>
      <c r="BE74" s="554"/>
      <c r="BF74" s="14"/>
      <c r="BG74" s="12"/>
      <c r="BH74" s="940"/>
      <c r="BI74" s="12"/>
      <c r="BJ74" s="941"/>
      <c r="BK74" s="12"/>
    </row>
    <row r="75" spans="1:63" ht="12" customHeight="1">
      <c r="A75" s="36"/>
      <c r="B75" s="12"/>
      <c r="C75" s="1770"/>
      <c r="D75" s="1771"/>
      <c r="E75" s="1771"/>
      <c r="F75" s="1771"/>
      <c r="G75" s="1771"/>
      <c r="H75" s="1771"/>
      <c r="I75" s="1771"/>
      <c r="J75" s="1771"/>
      <c r="K75" s="1771"/>
      <c r="L75" s="1771"/>
      <c r="M75" s="1771"/>
      <c r="N75" s="1771"/>
      <c r="O75" s="1771"/>
      <c r="P75" s="1771"/>
      <c r="Q75" s="1771"/>
      <c r="R75" s="1771"/>
      <c r="S75" s="1771"/>
      <c r="T75" s="1772"/>
      <c r="U75" s="12"/>
      <c r="V75" s="12"/>
      <c r="W75" s="13"/>
      <c r="X75" s="12"/>
      <c r="Y75" s="12"/>
      <c r="Z75" s="12"/>
      <c r="AA75" s="12"/>
      <c r="AB75" s="12"/>
      <c r="AC75" s="12"/>
      <c r="AD75" s="12"/>
      <c r="AE75" s="12"/>
      <c r="AF75" s="12"/>
      <c r="AG75" s="12"/>
      <c r="AH75" s="12"/>
      <c r="AI75" s="10"/>
      <c r="AJ75" s="12"/>
      <c r="AK75" s="10"/>
      <c r="AL75" s="10"/>
      <c r="AM75" s="10"/>
      <c r="AN75" s="10"/>
      <c r="AO75" s="12"/>
      <c r="AP75" s="15"/>
      <c r="AQ75" s="15"/>
      <c r="AR75" s="18"/>
      <c r="AU75" s="559"/>
      <c r="AV75" s="19"/>
      <c r="AW75" s="19"/>
      <c r="AX75" s="19"/>
      <c r="AY75" s="19"/>
      <c r="AZ75" s="19"/>
      <c r="BA75" s="19"/>
      <c r="BB75" s="19"/>
      <c r="BC75" s="19"/>
      <c r="BD75" s="12"/>
      <c r="BE75" s="36"/>
      <c r="BF75" s="36"/>
      <c r="BH75" s="12"/>
      <c r="BJ75" s="36"/>
      <c r="BK75" s="12"/>
    </row>
    <row r="76" spans="1:63" s="42" customFormat="1" ht="12" customHeight="1" thickBot="1">
      <c r="A76" s="12"/>
      <c r="B76" s="12"/>
      <c r="C76" s="1773"/>
      <c r="D76" s="1774"/>
      <c r="E76" s="1774"/>
      <c r="F76" s="1774"/>
      <c r="G76" s="1774"/>
      <c r="H76" s="1774"/>
      <c r="I76" s="1774"/>
      <c r="J76" s="1774"/>
      <c r="K76" s="1774"/>
      <c r="L76" s="1774"/>
      <c r="M76" s="1774"/>
      <c r="N76" s="1774"/>
      <c r="O76" s="1774"/>
      <c r="P76" s="1774"/>
      <c r="Q76" s="1774"/>
      <c r="R76" s="1774"/>
      <c r="S76" s="1774"/>
      <c r="T76" s="1775"/>
      <c r="U76" s="12"/>
      <c r="V76" s="12"/>
      <c r="W76" s="13"/>
      <c r="X76" s="12"/>
      <c r="Y76" s="12"/>
      <c r="Z76" s="12"/>
      <c r="AA76" s="12"/>
      <c r="AB76" s="12"/>
      <c r="AC76" s="12"/>
      <c r="AD76" s="12"/>
      <c r="AE76" s="12"/>
      <c r="AF76" s="12"/>
      <c r="AG76" s="12"/>
      <c r="AH76" s="12"/>
      <c r="AI76" s="12"/>
      <c r="AJ76" s="12"/>
      <c r="AK76" s="12"/>
      <c r="AL76" s="12"/>
      <c r="AM76" s="12"/>
      <c r="AN76" s="12"/>
      <c r="AO76" s="12"/>
      <c r="AP76" s="15"/>
      <c r="AQ76" s="15"/>
      <c r="AR76" s="32"/>
      <c r="AS76" s="32"/>
      <c r="AT76" s="32"/>
      <c r="AU76" s="559"/>
      <c r="AV76" s="19"/>
      <c r="AW76" s="19"/>
      <c r="AX76" s="19"/>
      <c r="AY76" s="19"/>
      <c r="AZ76" s="19"/>
      <c r="BA76" s="19"/>
      <c r="BB76" s="19"/>
      <c r="BC76" s="19"/>
      <c r="BK76" s="12"/>
    </row>
    <row r="77" spans="1:63" ht="13.5" customHeight="1">
      <c r="A77" s="36"/>
      <c r="B77" s="12"/>
      <c r="C77" s="13"/>
      <c r="D77" s="13"/>
      <c r="E77" s="12"/>
      <c r="F77" s="554"/>
      <c r="G77" s="554"/>
      <c r="H77" s="554"/>
      <c r="I77" s="554"/>
      <c r="J77" s="554"/>
      <c r="K77" s="554"/>
      <c r="L77" s="554"/>
      <c r="M77" s="554"/>
      <c r="N77" s="84"/>
      <c r="O77" s="554"/>
      <c r="P77" s="14"/>
      <c r="Q77" s="113"/>
      <c r="R77" s="553"/>
      <c r="S77" s="655"/>
      <c r="T77" s="12"/>
      <c r="U77" s="12"/>
      <c r="V77" s="12"/>
      <c r="W77" s="13"/>
      <c r="X77" s="12"/>
      <c r="Y77" s="12"/>
      <c r="Z77" s="12"/>
      <c r="AA77" s="12"/>
      <c r="AB77" s="12"/>
      <c r="AC77" s="12"/>
      <c r="AD77" s="12"/>
      <c r="AE77" s="12"/>
      <c r="AF77" s="12"/>
      <c r="AG77" s="12"/>
      <c r="AH77" s="12"/>
      <c r="AI77" s="10"/>
      <c r="AJ77" s="12"/>
      <c r="AK77" s="10"/>
      <c r="AL77" s="10"/>
      <c r="AM77" s="10"/>
      <c r="AN77" s="10"/>
      <c r="AO77" s="12"/>
      <c r="AP77" s="15"/>
      <c r="AQ77" s="15"/>
      <c r="AR77" s="13"/>
      <c r="AS77" s="13"/>
      <c r="AT77" s="12"/>
      <c r="AU77" s="559"/>
      <c r="AV77" s="19"/>
      <c r="AW77" s="19"/>
      <c r="AX77" s="19"/>
      <c r="AY77" s="19"/>
      <c r="AZ77" s="19"/>
      <c r="BA77" s="19"/>
      <c r="BB77" s="19"/>
      <c r="BC77" s="19"/>
      <c r="BD77" s="12"/>
      <c r="BK77" s="32"/>
    </row>
    <row r="78" spans="1:63">
      <c r="A78" s="36"/>
      <c r="B78" s="12"/>
      <c r="C78" s="13"/>
      <c r="D78" s="13"/>
      <c r="E78" s="12"/>
      <c r="F78" s="554"/>
      <c r="G78" s="554"/>
      <c r="H78" s="554"/>
      <c r="I78" s="554"/>
      <c r="J78" s="554"/>
      <c r="K78" s="554"/>
      <c r="L78" s="554"/>
      <c r="M78" s="554"/>
      <c r="N78" s="84"/>
      <c r="O78" s="554"/>
      <c r="P78" s="14"/>
      <c r="Q78" s="113"/>
      <c r="R78" s="553"/>
      <c r="S78" s="655"/>
      <c r="T78" s="12"/>
      <c r="U78" s="12"/>
      <c r="V78" s="12"/>
      <c r="W78" s="13"/>
      <c r="X78" s="12"/>
      <c r="Y78" s="12"/>
      <c r="Z78" s="12"/>
      <c r="AA78" s="12"/>
      <c r="AB78" s="12"/>
      <c r="AC78" s="12"/>
      <c r="AD78" s="12"/>
      <c r="AE78" s="12"/>
      <c r="AF78" s="12"/>
      <c r="AG78" s="12"/>
      <c r="AH78" s="12"/>
      <c r="AI78" s="10"/>
      <c r="AJ78" s="12"/>
      <c r="AK78" s="10"/>
      <c r="AL78" s="10"/>
      <c r="AM78" s="10"/>
      <c r="AN78" s="10"/>
      <c r="AO78" s="12"/>
      <c r="AP78" s="15"/>
      <c r="AQ78" s="15"/>
      <c r="AR78" s="13"/>
      <c r="AS78" s="13"/>
      <c r="BK78" s="32"/>
    </row>
    <row r="79" spans="1:63" ht="14.25" customHeight="1">
      <c r="D79" s="12"/>
      <c r="E79" s="12"/>
      <c r="F79" s="12"/>
      <c r="G79" s="12"/>
      <c r="H79" s="12"/>
      <c r="I79" s="12"/>
      <c r="J79" s="12"/>
      <c r="K79" s="12"/>
      <c r="L79" s="12"/>
      <c r="M79" s="12"/>
      <c r="N79" s="10"/>
      <c r="O79" s="12"/>
      <c r="P79" s="10"/>
      <c r="Q79" s="10"/>
      <c r="R79" s="10"/>
      <c r="S79" s="10"/>
      <c r="T79" s="12"/>
      <c r="U79" s="12"/>
      <c r="V79" s="12"/>
      <c r="W79" s="12"/>
      <c r="X79" s="12"/>
      <c r="Y79" s="12"/>
      <c r="Z79" s="559"/>
      <c r="AA79" s="557"/>
      <c r="AB79" s="557"/>
      <c r="AC79" s="557"/>
      <c r="AD79" s="557"/>
      <c r="AE79" s="557"/>
      <c r="AF79" s="557"/>
      <c r="AG79" s="557"/>
      <c r="AH79" s="557"/>
      <c r="AI79" s="240"/>
      <c r="AJ79" s="32"/>
      <c r="AK79" s="32"/>
      <c r="AL79" s="32"/>
      <c r="AM79" s="32"/>
      <c r="AN79" s="32"/>
      <c r="AO79" s="32"/>
      <c r="AP79" s="15"/>
      <c r="AQ79" s="15"/>
      <c r="AR79" s="13"/>
      <c r="AS79" s="13"/>
      <c r="BK79" s="59"/>
    </row>
    <row r="80" spans="1:63">
      <c r="D80" s="12"/>
      <c r="E80" s="12"/>
      <c r="F80" s="12"/>
      <c r="G80" s="12"/>
      <c r="H80" s="12"/>
      <c r="I80" s="12"/>
      <c r="J80" s="12"/>
      <c r="K80" s="12"/>
      <c r="L80" s="12"/>
      <c r="M80" s="12"/>
      <c r="N80" s="10"/>
      <c r="O80" s="12"/>
      <c r="P80" s="10"/>
      <c r="Q80" s="10"/>
      <c r="R80" s="10"/>
      <c r="S80" s="10"/>
      <c r="T80" s="12"/>
      <c r="U80" s="12"/>
      <c r="V80" s="12"/>
      <c r="W80" s="12"/>
      <c r="X80" s="12"/>
      <c r="Y80" s="12"/>
      <c r="Z80" s="559"/>
      <c r="AA80" s="19"/>
      <c r="AB80" s="19"/>
      <c r="AC80" s="19"/>
      <c r="AD80" s="19"/>
      <c r="AE80" s="19"/>
      <c r="AF80" s="19"/>
      <c r="AG80" s="19"/>
      <c r="AH80" s="19"/>
      <c r="AI80" s="240"/>
      <c r="AJ80" s="32"/>
      <c r="AK80" s="32"/>
      <c r="AL80" s="32"/>
      <c r="AM80" s="32"/>
      <c r="AN80" s="32"/>
      <c r="AO80" s="32"/>
      <c r="AP80" s="15"/>
      <c r="AQ80" s="15"/>
      <c r="AR80" s="13"/>
      <c r="AS80" s="13"/>
      <c r="BK80" s="59"/>
    </row>
    <row r="81" spans="1:63" ht="14.25" customHeight="1">
      <c r="D81" s="12"/>
      <c r="E81" s="12"/>
      <c r="F81" s="12"/>
      <c r="G81" s="12"/>
      <c r="H81" s="12"/>
      <c r="I81" s="12"/>
      <c r="J81" s="12"/>
      <c r="K81" s="12"/>
      <c r="L81" s="12"/>
      <c r="M81" s="12"/>
      <c r="N81" s="10"/>
      <c r="O81" s="12"/>
      <c r="P81" s="10"/>
      <c r="Q81" s="10"/>
      <c r="R81" s="10"/>
      <c r="S81" s="10"/>
      <c r="T81" s="12"/>
      <c r="U81" s="12"/>
      <c r="V81" s="12"/>
      <c r="W81" s="12"/>
      <c r="X81" s="12"/>
      <c r="Y81" s="12"/>
      <c r="Z81" s="559"/>
      <c r="AA81" s="19"/>
      <c r="AB81" s="19"/>
      <c r="AC81" s="19"/>
      <c r="AD81" s="19"/>
      <c r="AE81" s="19"/>
      <c r="AF81" s="19"/>
      <c r="AG81" s="19"/>
      <c r="AH81" s="19"/>
      <c r="AI81" s="240"/>
      <c r="AJ81" s="68"/>
      <c r="AK81" s="32"/>
      <c r="AL81" s="32"/>
      <c r="AM81" s="32"/>
      <c r="AN81" s="32"/>
      <c r="AO81" s="32"/>
      <c r="AP81" s="15"/>
      <c r="AQ81" s="15"/>
      <c r="AR81" s="13"/>
      <c r="AS81" s="13"/>
      <c r="BK81" s="59"/>
    </row>
    <row r="82" spans="1:63">
      <c r="B82" s="60"/>
      <c r="C82" s="60"/>
      <c r="D82" s="32"/>
      <c r="E82" s="12"/>
      <c r="F82" s="12"/>
      <c r="G82" s="12"/>
      <c r="H82" s="12"/>
      <c r="I82" s="12"/>
      <c r="J82" s="12"/>
      <c r="K82" s="12"/>
      <c r="L82" s="12"/>
      <c r="M82" s="12"/>
      <c r="N82" s="10"/>
      <c r="O82" s="12"/>
      <c r="P82" s="10"/>
      <c r="Q82" s="10"/>
      <c r="R82" s="10"/>
      <c r="S82" s="10"/>
      <c r="T82" s="12"/>
      <c r="U82" s="12"/>
      <c r="V82" s="12"/>
      <c r="W82" s="32"/>
      <c r="X82" s="32"/>
      <c r="Y82" s="32"/>
      <c r="Z82" s="559"/>
      <c r="AA82" s="19"/>
      <c r="AB82" s="19"/>
      <c r="AC82" s="19"/>
      <c r="AD82" s="19"/>
      <c r="AE82" s="19"/>
      <c r="AF82" s="19"/>
      <c r="AG82" s="19"/>
      <c r="AH82" s="19"/>
      <c r="AI82" s="240"/>
      <c r="AJ82" s="32"/>
      <c r="AK82" s="32"/>
      <c r="AL82" s="32"/>
      <c r="AM82" s="32"/>
      <c r="AN82" s="32"/>
      <c r="AO82" s="32"/>
      <c r="AP82" s="15"/>
      <c r="AQ82" s="15"/>
      <c r="AR82" s="559"/>
      <c r="AS82" s="13"/>
      <c r="BK82" s="59"/>
    </row>
    <row r="83" spans="1:63" ht="14.25" customHeight="1">
      <c r="B83" s="60"/>
      <c r="C83" s="60"/>
      <c r="D83" s="32"/>
      <c r="E83" s="12"/>
      <c r="F83" s="12"/>
      <c r="G83" s="12"/>
      <c r="H83" s="12"/>
      <c r="I83" s="12"/>
      <c r="J83" s="12"/>
      <c r="K83" s="12"/>
      <c r="L83" s="12"/>
      <c r="M83" s="12"/>
      <c r="N83" s="10"/>
      <c r="O83" s="12"/>
      <c r="P83" s="10"/>
      <c r="Q83" s="10"/>
      <c r="R83" s="10"/>
      <c r="S83" s="10"/>
      <c r="T83" s="12"/>
      <c r="U83" s="12"/>
      <c r="V83" s="12"/>
      <c r="W83" s="32"/>
      <c r="X83" s="32"/>
      <c r="Y83" s="32"/>
      <c r="Z83" s="559"/>
      <c r="AA83" s="241"/>
      <c r="AB83" s="241"/>
      <c r="AC83" s="241"/>
      <c r="AD83" s="241"/>
      <c r="AE83" s="241"/>
      <c r="AF83" s="241"/>
      <c r="AG83" s="241"/>
      <c r="AH83" s="241"/>
      <c r="AI83" s="10"/>
      <c r="AJ83" s="32"/>
      <c r="AK83" s="32"/>
      <c r="AL83" s="32"/>
      <c r="AM83" s="32"/>
      <c r="AN83" s="32"/>
      <c r="AO83" s="32"/>
      <c r="AP83" s="15"/>
      <c r="AQ83" s="15"/>
      <c r="AR83" s="556"/>
      <c r="AS83" s="13"/>
      <c r="AT83" s="552"/>
      <c r="AU83" s="237"/>
      <c r="AV83" s="14"/>
      <c r="AW83" s="14"/>
      <c r="AX83" s="14"/>
      <c r="AY83" s="250"/>
      <c r="AZ83" s="250"/>
      <c r="BA83" s="236"/>
      <c r="BB83" s="250"/>
      <c r="BC83" s="250"/>
      <c r="BD83" s="251"/>
      <c r="BE83" s="251"/>
      <c r="BF83" s="16"/>
      <c r="BG83" s="84"/>
      <c r="BH83" s="249"/>
      <c r="BI83" s="84"/>
      <c r="BJ83" s="164"/>
      <c r="BK83" s="59"/>
    </row>
    <row r="84" spans="1:63">
      <c r="B84" s="60"/>
      <c r="C84" s="60"/>
      <c r="D84" s="32"/>
      <c r="E84" s="12"/>
      <c r="F84" s="12"/>
      <c r="G84" s="12"/>
      <c r="H84" s="12"/>
      <c r="I84" s="12"/>
      <c r="J84" s="12"/>
      <c r="K84" s="12"/>
      <c r="L84" s="12"/>
      <c r="M84" s="12"/>
      <c r="N84" s="10"/>
      <c r="O84" s="12"/>
      <c r="P84" s="10"/>
      <c r="Q84" s="10"/>
      <c r="R84" s="10"/>
      <c r="S84" s="10"/>
      <c r="T84" s="12"/>
      <c r="U84" s="12"/>
      <c r="V84" s="12"/>
      <c r="W84" s="32"/>
      <c r="X84" s="32"/>
      <c r="Y84" s="32"/>
      <c r="Z84" s="32"/>
      <c r="AA84" s="32"/>
      <c r="AB84" s="32"/>
      <c r="AC84" s="32"/>
      <c r="AD84" s="32"/>
      <c r="AE84" s="32"/>
      <c r="AF84" s="32"/>
      <c r="AG84" s="32"/>
      <c r="AH84" s="32"/>
      <c r="AI84" s="10"/>
      <c r="AJ84" s="12"/>
      <c r="AK84" s="10"/>
      <c r="AL84" s="10"/>
      <c r="AM84" s="10"/>
      <c r="AN84" s="10"/>
      <c r="AO84" s="12"/>
      <c r="AP84" s="15"/>
      <c r="AQ84" s="15"/>
      <c r="AR84" s="552"/>
      <c r="AS84" s="13"/>
      <c r="AT84" s="552"/>
      <c r="AU84" s="117"/>
      <c r="AV84" s="554"/>
      <c r="AW84" s="554"/>
      <c r="AX84" s="554"/>
      <c r="AY84" s="554"/>
      <c r="AZ84" s="554"/>
      <c r="BA84" s="554"/>
      <c r="BB84" s="554"/>
      <c r="BC84" s="554"/>
      <c r="BD84" s="84"/>
      <c r="BE84" s="554"/>
      <c r="BF84" s="14"/>
      <c r="BG84" s="113"/>
      <c r="BH84" s="12"/>
      <c r="BI84" s="14"/>
      <c r="BJ84" s="12"/>
      <c r="BK84" s="59"/>
    </row>
    <row r="85" spans="1:63">
      <c r="B85" s="60"/>
      <c r="C85" s="60"/>
      <c r="D85" s="32"/>
      <c r="E85" s="12"/>
      <c r="F85" s="12"/>
      <c r="G85" s="12"/>
      <c r="H85" s="12"/>
      <c r="I85" s="12"/>
      <c r="J85" s="12"/>
      <c r="K85" s="12"/>
      <c r="L85" s="12"/>
      <c r="M85" s="12"/>
      <c r="N85" s="10"/>
      <c r="O85" s="12"/>
      <c r="P85" s="10"/>
      <c r="Q85" s="10"/>
      <c r="R85" s="10"/>
      <c r="S85" s="10"/>
      <c r="T85" s="12"/>
      <c r="U85" s="12"/>
      <c r="V85" s="12"/>
      <c r="W85" s="32"/>
      <c r="X85" s="32"/>
      <c r="Y85" s="32"/>
      <c r="Z85" s="557"/>
      <c r="AA85" s="557"/>
      <c r="AB85" s="557"/>
      <c r="AC85" s="557"/>
      <c r="AD85" s="557"/>
      <c r="AE85" s="557"/>
      <c r="AF85" s="557"/>
      <c r="AG85" s="557"/>
      <c r="AH85" s="557"/>
      <c r="AI85" s="557"/>
      <c r="AJ85" s="242"/>
      <c r="AK85" s="10"/>
      <c r="AL85" s="10"/>
      <c r="AM85" s="10"/>
      <c r="AN85" s="10"/>
      <c r="AO85" s="12"/>
      <c r="AP85" s="15"/>
      <c r="AQ85" s="15"/>
      <c r="AR85" s="552"/>
      <c r="AS85" s="13"/>
      <c r="AT85" s="552"/>
      <c r="AU85" s="117"/>
      <c r="AV85" s="554"/>
      <c r="AW85" s="554"/>
      <c r="AX85" s="554"/>
      <c r="AY85" s="554"/>
      <c r="AZ85" s="554"/>
      <c r="BA85" s="554"/>
      <c r="BB85" s="554"/>
      <c r="BC85" s="554"/>
      <c r="BD85" s="84"/>
      <c r="BE85" s="554"/>
      <c r="BF85" s="14"/>
      <c r="BG85" s="113"/>
      <c r="BH85" s="10"/>
      <c r="BI85" s="14"/>
      <c r="BJ85" s="12"/>
      <c r="BK85" s="59"/>
    </row>
    <row r="86" spans="1:63">
      <c r="B86" s="47"/>
      <c r="C86" s="47"/>
      <c r="D86" s="10"/>
      <c r="E86" s="12"/>
      <c r="F86" s="12"/>
      <c r="G86" s="12"/>
      <c r="H86" s="12"/>
      <c r="I86" s="12"/>
      <c r="J86" s="12"/>
      <c r="K86" s="12"/>
      <c r="L86" s="12"/>
      <c r="M86" s="12"/>
      <c r="N86" s="10"/>
      <c r="O86" s="12"/>
      <c r="P86" s="10"/>
      <c r="Q86" s="10"/>
      <c r="R86" s="10"/>
      <c r="S86" s="10"/>
      <c r="T86" s="12"/>
      <c r="U86" s="12"/>
      <c r="V86" s="12"/>
      <c r="W86" s="10"/>
      <c r="X86" s="10"/>
      <c r="Y86" s="10"/>
      <c r="Z86" s="557"/>
      <c r="AA86" s="557"/>
      <c r="AB86" s="557"/>
      <c r="AC86" s="557"/>
      <c r="AD86" s="557"/>
      <c r="AE86" s="557"/>
      <c r="AF86" s="557"/>
      <c r="AG86" s="557"/>
      <c r="AH86" s="557"/>
      <c r="AI86" s="557"/>
      <c r="AJ86" s="12"/>
      <c r="AK86" s="10"/>
      <c r="AL86" s="10"/>
      <c r="AM86" s="10"/>
      <c r="AN86" s="10"/>
      <c r="AO86" s="12"/>
      <c r="AP86" s="15"/>
      <c r="AQ86" s="15"/>
      <c r="AR86" s="552"/>
      <c r="AS86" s="13"/>
      <c r="AT86" s="552"/>
      <c r="AU86" s="117"/>
      <c r="AV86" s="554"/>
      <c r="AW86" s="554"/>
      <c r="AX86" s="554"/>
      <c r="AY86" s="554"/>
      <c r="AZ86" s="554"/>
      <c r="BA86" s="554"/>
      <c r="BB86" s="554"/>
      <c r="BC86" s="554"/>
      <c r="BD86" s="84"/>
      <c r="BE86" s="554"/>
      <c r="BF86" s="14"/>
      <c r="BG86" s="113"/>
      <c r="BH86" s="12"/>
      <c r="BI86" s="14"/>
      <c r="BJ86" s="12"/>
      <c r="BK86" s="59"/>
    </row>
    <row r="87" spans="1:63">
      <c r="B87" s="47"/>
      <c r="C87" s="47"/>
      <c r="D87" s="10"/>
      <c r="E87" s="12"/>
      <c r="F87" s="12"/>
      <c r="G87" s="12"/>
      <c r="H87" s="12"/>
      <c r="I87" s="12"/>
      <c r="J87" s="12"/>
      <c r="K87" s="12"/>
      <c r="L87" s="12"/>
      <c r="M87" s="12"/>
      <c r="N87" s="10"/>
      <c r="O87" s="12"/>
      <c r="P87" s="10"/>
      <c r="Q87" s="10"/>
      <c r="R87" s="10"/>
      <c r="S87" s="10"/>
      <c r="T87" s="12"/>
      <c r="U87" s="12"/>
      <c r="V87" s="12"/>
      <c r="W87" s="10"/>
      <c r="X87" s="10"/>
      <c r="Y87" s="10"/>
      <c r="Z87" s="12"/>
      <c r="AA87" s="12"/>
      <c r="AB87" s="12"/>
      <c r="AC87" s="12"/>
      <c r="AD87" s="12"/>
      <c r="AE87" s="12"/>
      <c r="AF87" s="12"/>
      <c r="AG87" s="12"/>
      <c r="AH87" s="12"/>
      <c r="AI87" s="10"/>
      <c r="AJ87" s="12"/>
      <c r="AK87" s="10"/>
      <c r="AL87" s="10"/>
      <c r="AM87" s="10"/>
      <c r="AN87" s="10"/>
      <c r="AO87" s="12"/>
      <c r="AP87" s="15"/>
      <c r="AQ87" s="15"/>
      <c r="AR87" s="552"/>
      <c r="AS87" s="13"/>
      <c r="AT87" s="552"/>
      <c r="AU87" s="117"/>
      <c r="AV87" s="554"/>
      <c r="AW87" s="554"/>
      <c r="AX87" s="554"/>
      <c r="AY87" s="554"/>
      <c r="AZ87" s="554"/>
      <c r="BA87" s="554"/>
      <c r="BB87" s="554"/>
      <c r="BC87" s="554"/>
      <c r="BD87" s="84"/>
      <c r="BE87" s="554"/>
      <c r="BF87" s="14"/>
      <c r="BG87" s="113"/>
      <c r="BH87" s="12"/>
      <c r="BI87" s="14"/>
      <c r="BJ87" s="12"/>
      <c r="BK87" s="59"/>
    </row>
    <row r="88" spans="1:63">
      <c r="A88" s="36"/>
      <c r="B88" s="13"/>
      <c r="C88" s="552"/>
      <c r="D88" s="32"/>
      <c r="E88" s="559"/>
      <c r="F88" s="19"/>
      <c r="G88" s="19"/>
      <c r="H88" s="19"/>
      <c r="I88" s="19"/>
      <c r="J88" s="19"/>
      <c r="K88" s="19"/>
      <c r="L88" s="19"/>
      <c r="M88" s="19"/>
      <c r="N88" s="10"/>
      <c r="O88" s="19"/>
      <c r="P88" s="19"/>
      <c r="Q88" s="14"/>
      <c r="R88" s="14"/>
      <c r="S88" s="14"/>
      <c r="T88" s="12"/>
      <c r="U88" s="12"/>
      <c r="V88" s="12"/>
      <c r="W88" s="13"/>
      <c r="X88" s="552"/>
      <c r="Y88" s="32"/>
      <c r="Z88" s="559"/>
      <c r="AA88" s="19"/>
      <c r="AB88" s="19"/>
      <c r="AC88" s="19"/>
      <c r="AD88" s="19"/>
      <c r="AE88" s="19"/>
      <c r="AF88" s="19"/>
      <c r="AG88" s="19"/>
      <c r="AH88" s="19"/>
      <c r="AI88" s="10"/>
      <c r="AJ88" s="19"/>
      <c r="AK88" s="19"/>
      <c r="AL88" s="14"/>
      <c r="AM88" s="14"/>
      <c r="AN88" s="14"/>
      <c r="AO88" s="12"/>
      <c r="AP88" s="12"/>
      <c r="AQ88" s="12"/>
      <c r="AR88" s="15"/>
      <c r="AS88" s="13"/>
      <c r="AT88" s="552"/>
      <c r="AU88" s="117"/>
      <c r="AV88" s="14"/>
      <c r="AW88" s="14"/>
      <c r="AX88" s="14"/>
      <c r="AY88" s="250"/>
      <c r="AZ88" s="250"/>
      <c r="BA88" s="236"/>
      <c r="BB88" s="250"/>
      <c r="BC88" s="250"/>
      <c r="BD88" s="251"/>
      <c r="BE88" s="251"/>
      <c r="BF88" s="16"/>
      <c r="BG88" s="84"/>
      <c r="BH88" s="249"/>
      <c r="BI88" s="84"/>
      <c r="BJ88" s="164"/>
      <c r="BK88" s="12"/>
    </row>
    <row r="89" spans="1:63">
      <c r="A89" s="36"/>
      <c r="B89" s="13"/>
      <c r="C89" s="33"/>
      <c r="D89" s="33"/>
      <c r="E89" s="33"/>
      <c r="F89" s="32"/>
      <c r="G89" s="32"/>
      <c r="H89" s="32"/>
      <c r="I89" s="32"/>
      <c r="J89" s="32"/>
      <c r="K89" s="32"/>
      <c r="L89" s="32"/>
      <c r="M89" s="32"/>
      <c r="N89" s="34"/>
      <c r="O89" s="32"/>
      <c r="P89" s="32"/>
      <c r="Q89" s="12"/>
      <c r="R89" s="12"/>
      <c r="S89" s="19"/>
      <c r="T89" s="12"/>
      <c r="U89" s="12"/>
      <c r="V89" s="36"/>
      <c r="W89" s="13"/>
      <c r="X89" s="33"/>
      <c r="Y89" s="33"/>
      <c r="Z89" s="33"/>
      <c r="AA89" s="32"/>
      <c r="AB89" s="32"/>
      <c r="AC89" s="32"/>
      <c r="AD89" s="32"/>
      <c r="AE89" s="32"/>
      <c r="AF89" s="32"/>
      <c r="AG89" s="32"/>
      <c r="AH89" s="32"/>
      <c r="AI89" s="34"/>
      <c r="AJ89" s="32"/>
      <c r="AK89" s="32"/>
      <c r="AL89" s="12"/>
      <c r="AM89" s="12"/>
      <c r="AN89" s="19"/>
      <c r="AO89" s="12"/>
      <c r="AP89" s="12"/>
      <c r="AQ89" s="12"/>
      <c r="AR89" s="15"/>
      <c r="AS89" s="13"/>
      <c r="AT89" s="552"/>
      <c r="AU89" s="117"/>
      <c r="AV89" s="554"/>
      <c r="AW89" s="554"/>
      <c r="AX89" s="554"/>
      <c r="AY89" s="554"/>
      <c r="AZ89" s="554"/>
      <c r="BA89" s="554"/>
      <c r="BB89" s="554"/>
      <c r="BC89" s="554"/>
      <c r="BD89" s="84"/>
      <c r="BE89" s="554"/>
      <c r="BF89" s="14"/>
      <c r="BG89" s="14"/>
      <c r="BH89" s="12"/>
      <c r="BI89" s="14"/>
      <c r="BJ89" s="12"/>
      <c r="BK89" s="12"/>
    </row>
    <row r="90" spans="1:63">
      <c r="A90" s="36"/>
      <c r="B90" s="13"/>
      <c r="C90" s="11"/>
      <c r="D90" s="11"/>
      <c r="E90" s="11"/>
      <c r="F90" s="10"/>
      <c r="G90" s="10"/>
      <c r="H90" s="10"/>
      <c r="I90" s="10"/>
      <c r="J90" s="10"/>
      <c r="K90" s="10"/>
      <c r="L90" s="10"/>
      <c r="M90" s="10"/>
      <c r="N90" s="34"/>
      <c r="O90" s="10"/>
      <c r="P90" s="10"/>
      <c r="Q90" s="12"/>
      <c r="R90" s="12"/>
      <c r="S90" s="12"/>
      <c r="T90" s="12"/>
      <c r="U90" s="12"/>
      <c r="V90" s="36"/>
      <c r="W90" s="13"/>
      <c r="X90" s="11"/>
      <c r="Y90" s="11"/>
      <c r="Z90" s="11"/>
      <c r="AA90" s="10"/>
      <c r="AB90" s="10"/>
      <c r="AC90" s="10"/>
      <c r="AD90" s="10"/>
      <c r="AE90" s="10"/>
      <c r="AF90" s="10"/>
      <c r="AG90" s="10"/>
      <c r="AH90" s="10"/>
      <c r="AI90" s="34"/>
      <c r="AJ90" s="10"/>
      <c r="AK90" s="10"/>
      <c r="AL90" s="12"/>
      <c r="AM90" s="12"/>
      <c r="AN90" s="12"/>
      <c r="AO90" s="12"/>
      <c r="AP90" s="12"/>
      <c r="AQ90" s="12"/>
      <c r="AR90" s="15"/>
      <c r="AS90" s="13"/>
      <c r="AT90" s="552"/>
      <c r="AU90" s="117"/>
      <c r="AV90" s="554"/>
      <c r="AW90" s="554"/>
      <c r="AX90" s="554"/>
      <c r="AY90" s="554"/>
      <c r="AZ90" s="554"/>
      <c r="BA90" s="554"/>
      <c r="BB90" s="554"/>
      <c r="BC90" s="554"/>
      <c r="BD90" s="84"/>
      <c r="BE90" s="554"/>
      <c r="BF90" s="14"/>
      <c r="BG90" s="14"/>
      <c r="BH90" s="12"/>
      <c r="BI90" s="14"/>
      <c r="BJ90" s="12"/>
      <c r="BK90" s="12"/>
    </row>
    <row r="91" spans="1:63">
      <c r="A91" s="36"/>
      <c r="B91" s="13"/>
      <c r="C91" s="33"/>
      <c r="D91" s="33"/>
      <c r="E91" s="33"/>
      <c r="F91" s="19"/>
      <c r="G91" s="19"/>
      <c r="H91" s="19"/>
      <c r="I91" s="19"/>
      <c r="J91" s="19"/>
      <c r="K91" s="19"/>
      <c r="L91" s="29"/>
      <c r="M91" s="29"/>
      <c r="N91" s="34"/>
      <c r="O91" s="19"/>
      <c r="P91" s="19"/>
      <c r="Q91" s="61"/>
      <c r="R91" s="61"/>
      <c r="S91" s="32"/>
      <c r="T91" s="32"/>
      <c r="U91" s="32"/>
      <c r="V91" s="36"/>
      <c r="W91" s="13"/>
      <c r="X91" s="33"/>
      <c r="Y91" s="33"/>
      <c r="Z91" s="33"/>
      <c r="AA91" s="19"/>
      <c r="AB91" s="19"/>
      <c r="AC91" s="19"/>
      <c r="AD91" s="19"/>
      <c r="AE91" s="19"/>
      <c r="AF91" s="19"/>
      <c r="AG91" s="29"/>
      <c r="AH91" s="29"/>
      <c r="AI91" s="34"/>
      <c r="AJ91" s="19"/>
      <c r="AK91" s="19"/>
      <c r="AL91" s="61"/>
      <c r="AM91" s="61"/>
      <c r="AN91" s="32"/>
      <c r="AO91" s="32"/>
      <c r="AP91" s="12"/>
      <c r="AQ91" s="12"/>
      <c r="AR91" s="15"/>
      <c r="AS91" s="13"/>
      <c r="AT91" s="552"/>
      <c r="AU91" s="117"/>
      <c r="AV91" s="554"/>
      <c r="AW91" s="554"/>
      <c r="AX91" s="554"/>
      <c r="AY91" s="554"/>
      <c r="AZ91" s="554"/>
      <c r="BA91" s="554"/>
      <c r="BB91" s="554"/>
      <c r="BC91" s="554"/>
      <c r="BD91" s="84"/>
      <c r="BE91" s="554"/>
      <c r="BF91" s="14"/>
      <c r="BG91" s="14"/>
      <c r="BH91" s="12"/>
      <c r="BI91" s="14"/>
      <c r="BJ91" s="12"/>
      <c r="BK91" s="12"/>
    </row>
    <row r="92" spans="1:63">
      <c r="A92" s="36"/>
      <c r="B92" s="13"/>
      <c r="C92" s="32"/>
      <c r="D92" s="32"/>
      <c r="E92" s="32"/>
      <c r="F92" s="19"/>
      <c r="G92" s="19"/>
      <c r="H92" s="19"/>
      <c r="I92" s="19"/>
      <c r="J92" s="19"/>
      <c r="K92" s="19"/>
      <c r="L92" s="29"/>
      <c r="M92" s="29"/>
      <c r="N92" s="34"/>
      <c r="O92" s="19"/>
      <c r="P92" s="557"/>
      <c r="Q92" s="10"/>
      <c r="R92" s="10"/>
      <c r="S92" s="32"/>
      <c r="T92" s="32"/>
      <c r="U92" s="32"/>
      <c r="V92" s="36"/>
      <c r="W92" s="13"/>
      <c r="X92" s="32"/>
      <c r="Y92" s="32"/>
      <c r="Z92" s="32"/>
      <c r="AA92" s="19"/>
      <c r="AB92" s="19"/>
      <c r="AC92" s="19"/>
      <c r="AD92" s="19"/>
      <c r="AE92" s="19"/>
      <c r="AF92" s="19"/>
      <c r="AG92" s="29"/>
      <c r="AH92" s="29"/>
      <c r="AI92" s="34"/>
      <c r="AJ92" s="19"/>
      <c r="AK92" s="557"/>
      <c r="AL92" s="10"/>
      <c r="AM92" s="10"/>
      <c r="AN92" s="32"/>
      <c r="AO92" s="32"/>
      <c r="AP92" s="15"/>
      <c r="AQ92" s="15"/>
      <c r="AR92" s="15"/>
      <c r="AS92" s="13"/>
      <c r="AT92" s="552"/>
      <c r="AU92" s="237"/>
      <c r="AV92" s="14"/>
      <c r="AW92" s="14"/>
      <c r="AX92" s="14"/>
      <c r="AY92" s="250"/>
      <c r="AZ92" s="250"/>
      <c r="BA92" s="236"/>
      <c r="BB92" s="250"/>
      <c r="BC92" s="250"/>
      <c r="BD92" s="251"/>
      <c r="BE92" s="251"/>
      <c r="BF92" s="16"/>
      <c r="BG92" s="84"/>
      <c r="BH92" s="249"/>
      <c r="BI92" s="84"/>
      <c r="BJ92" s="164"/>
      <c r="BK92" s="12"/>
    </row>
    <row r="93" spans="1:63">
      <c r="A93" s="36"/>
      <c r="B93" s="13"/>
      <c r="C93" s="13"/>
      <c r="D93" s="30"/>
      <c r="E93" s="10"/>
      <c r="F93" s="14"/>
      <c r="G93" s="14"/>
      <c r="H93" s="14"/>
      <c r="I93" s="14"/>
      <c r="J93" s="14"/>
      <c r="K93" s="14"/>
      <c r="L93" s="14"/>
      <c r="M93" s="14"/>
      <c r="N93" s="31"/>
      <c r="O93" s="19"/>
      <c r="P93" s="19"/>
      <c r="Q93" s="20"/>
      <c r="R93" s="20"/>
      <c r="S93" s="32"/>
      <c r="T93" s="32"/>
      <c r="U93" s="32"/>
      <c r="V93" s="36"/>
      <c r="W93" s="13"/>
      <c r="X93" s="13"/>
      <c r="Y93" s="30"/>
      <c r="Z93" s="10"/>
      <c r="AA93" s="14"/>
      <c r="AB93" s="14"/>
      <c r="AC93" s="14"/>
      <c r="AD93" s="14"/>
      <c r="AE93" s="14"/>
      <c r="AF93" s="14"/>
      <c r="AG93" s="14"/>
      <c r="AH93" s="14"/>
      <c r="AI93" s="31"/>
      <c r="AJ93" s="19"/>
      <c r="AK93" s="19"/>
      <c r="AL93" s="20"/>
      <c r="AM93" s="20"/>
      <c r="AN93" s="32"/>
      <c r="AO93" s="32"/>
      <c r="AP93" s="15"/>
      <c r="AQ93" s="15"/>
      <c r="AR93" s="15"/>
      <c r="AS93" s="13"/>
      <c r="AT93" s="552"/>
      <c r="AU93" s="117"/>
      <c r="AV93" s="554"/>
      <c r="AW93" s="554"/>
      <c r="AX93" s="554"/>
      <c r="AY93" s="554"/>
      <c r="AZ93" s="554"/>
      <c r="BA93" s="554"/>
      <c r="BB93" s="554"/>
      <c r="BC93" s="554"/>
      <c r="BD93" s="84"/>
      <c r="BE93" s="554"/>
      <c r="BF93" s="14"/>
      <c r="BG93" s="14"/>
      <c r="BH93" s="12"/>
      <c r="BI93" s="14"/>
      <c r="BJ93" s="12"/>
      <c r="BK93" s="12"/>
    </row>
    <row r="94" spans="1:63">
      <c r="A94" s="36"/>
      <c r="B94" s="13"/>
      <c r="C94" s="13"/>
      <c r="D94" s="32"/>
      <c r="E94" s="559"/>
      <c r="F94" s="19"/>
      <c r="G94" s="19"/>
      <c r="H94" s="19"/>
      <c r="I94" s="19"/>
      <c r="J94" s="19"/>
      <c r="K94" s="19"/>
      <c r="L94" s="29"/>
      <c r="M94" s="29"/>
      <c r="N94" s="31"/>
      <c r="O94" s="12"/>
      <c r="P94" s="12"/>
      <c r="Q94" s="12"/>
      <c r="R94" s="12"/>
      <c r="S94" s="35"/>
      <c r="T94" s="35"/>
      <c r="U94" s="35"/>
      <c r="V94" s="36"/>
      <c r="W94" s="13"/>
      <c r="X94" s="13"/>
      <c r="Y94" s="32"/>
      <c r="Z94" s="559"/>
      <c r="AA94" s="19"/>
      <c r="AB94" s="19"/>
      <c r="AC94" s="19"/>
      <c r="AD94" s="19"/>
      <c r="AE94" s="19"/>
      <c r="AF94" s="19"/>
      <c r="AG94" s="29"/>
      <c r="AH94" s="29"/>
      <c r="AI94" s="31"/>
      <c r="AJ94" s="12"/>
      <c r="AK94" s="12"/>
      <c r="AL94" s="12"/>
      <c r="AM94" s="12"/>
      <c r="AN94" s="35"/>
      <c r="AO94" s="35"/>
      <c r="AP94" s="15"/>
      <c r="AQ94" s="15"/>
      <c r="AR94" s="15"/>
      <c r="AS94" s="13"/>
      <c r="AT94" s="552"/>
      <c r="AU94" s="117"/>
      <c r="AV94" s="554"/>
      <c r="AW94" s="554"/>
      <c r="AX94" s="554"/>
      <c r="AY94" s="554"/>
      <c r="AZ94" s="554"/>
      <c r="BA94" s="554"/>
      <c r="BB94" s="554"/>
      <c r="BC94" s="554"/>
      <c r="BD94" s="84"/>
      <c r="BE94" s="554"/>
      <c r="BF94" s="14"/>
      <c r="BG94" s="14"/>
      <c r="BH94" s="10"/>
      <c r="BI94" s="14"/>
      <c r="BJ94" s="12"/>
      <c r="BK94" s="12"/>
    </row>
    <row r="95" spans="1:63">
      <c r="A95" s="36"/>
      <c r="B95" s="13"/>
      <c r="C95" s="13"/>
      <c r="D95" s="32"/>
      <c r="E95" s="559"/>
      <c r="F95" s="19"/>
      <c r="G95" s="19"/>
      <c r="H95" s="19"/>
      <c r="I95" s="19"/>
      <c r="J95" s="19"/>
      <c r="K95" s="19"/>
      <c r="L95" s="29"/>
      <c r="M95" s="29"/>
      <c r="N95" s="12"/>
      <c r="O95" s="12"/>
      <c r="P95" s="12"/>
      <c r="Q95" s="12"/>
      <c r="R95" s="12"/>
      <c r="S95" s="32"/>
      <c r="T95" s="32"/>
      <c r="U95" s="32"/>
      <c r="V95" s="36"/>
      <c r="W95" s="13"/>
      <c r="X95" s="13"/>
      <c r="Y95" s="32"/>
      <c r="Z95" s="559"/>
      <c r="AA95" s="19"/>
      <c r="AB95" s="19"/>
      <c r="AC95" s="19"/>
      <c r="AD95" s="19"/>
      <c r="AE95" s="19"/>
      <c r="AF95" s="19"/>
      <c r="AG95" s="29"/>
      <c r="AH95" s="29"/>
      <c r="AI95" s="12"/>
      <c r="AJ95" s="12"/>
      <c r="AK95" s="12"/>
      <c r="AL95" s="12"/>
      <c r="AM95" s="12"/>
      <c r="AN95" s="32"/>
      <c r="AO95" s="32"/>
      <c r="AP95" s="15"/>
      <c r="AQ95" s="15"/>
      <c r="AR95" s="15"/>
      <c r="AS95" s="13"/>
      <c r="AT95" s="552"/>
      <c r="AU95" s="117"/>
      <c r="AV95" s="554"/>
      <c r="AW95" s="554"/>
      <c r="AX95" s="554"/>
      <c r="AY95" s="554"/>
      <c r="AZ95" s="554"/>
      <c r="BA95" s="554"/>
      <c r="BB95" s="554"/>
      <c r="BC95" s="554"/>
      <c r="BD95" s="84"/>
      <c r="BE95" s="554"/>
      <c r="BF95" s="14"/>
      <c r="BG95" s="14"/>
      <c r="BH95" s="12"/>
      <c r="BI95" s="14"/>
      <c r="BJ95" s="12"/>
      <c r="BK95" s="12"/>
    </row>
    <row r="96" spans="1:63">
      <c r="A96" s="36"/>
      <c r="B96" s="62"/>
      <c r="C96" s="32"/>
      <c r="D96" s="32"/>
      <c r="E96" s="559"/>
      <c r="F96" s="19"/>
      <c r="G96" s="19"/>
      <c r="H96" s="19"/>
      <c r="I96" s="19"/>
      <c r="J96" s="19"/>
      <c r="K96" s="19"/>
      <c r="L96" s="19"/>
      <c r="M96" s="19"/>
      <c r="N96" s="14"/>
      <c r="O96" s="14"/>
      <c r="P96" s="14"/>
      <c r="Q96" s="61"/>
      <c r="R96" s="61"/>
      <c r="S96" s="32"/>
      <c r="T96" s="32"/>
      <c r="U96" s="32"/>
      <c r="V96" s="36"/>
      <c r="W96" s="62"/>
      <c r="X96" s="32"/>
      <c r="Y96" s="32"/>
      <c r="Z96" s="559"/>
      <c r="AA96" s="19"/>
      <c r="AB96" s="19"/>
      <c r="AC96" s="19"/>
      <c r="AD96" s="19"/>
      <c r="AE96" s="19"/>
      <c r="AF96" s="19"/>
      <c r="AG96" s="19"/>
      <c r="AH96" s="19"/>
      <c r="AI96" s="14"/>
      <c r="AJ96" s="14"/>
      <c r="AK96" s="14"/>
      <c r="AL96" s="61"/>
      <c r="AM96" s="61"/>
      <c r="AN96" s="32"/>
      <c r="AO96" s="32"/>
      <c r="AP96" s="15"/>
      <c r="AQ96" s="15"/>
      <c r="AR96" s="15"/>
      <c r="AS96" s="13"/>
      <c r="AT96" s="552"/>
      <c r="AU96" s="117"/>
      <c r="AV96" s="554"/>
      <c r="AW96" s="554"/>
      <c r="AX96" s="554"/>
      <c r="AY96" s="554"/>
      <c r="AZ96" s="554"/>
      <c r="BA96" s="554"/>
      <c r="BB96" s="554"/>
      <c r="BC96" s="554"/>
      <c r="BD96" s="84"/>
      <c r="BE96" s="554"/>
      <c r="BF96" s="14"/>
      <c r="BG96" s="14"/>
      <c r="BH96" s="12"/>
      <c r="BI96" s="14"/>
      <c r="BJ96" s="12"/>
      <c r="BK96" s="12"/>
    </row>
    <row r="97" spans="1:78">
      <c r="A97" s="36"/>
      <c r="B97" s="32"/>
      <c r="C97" s="32"/>
      <c r="D97" s="32"/>
      <c r="E97" s="559"/>
      <c r="F97" s="19"/>
      <c r="G97" s="19"/>
      <c r="H97" s="19"/>
      <c r="I97" s="19"/>
      <c r="J97" s="19"/>
      <c r="K97" s="19"/>
      <c r="L97" s="29"/>
      <c r="M97" s="29"/>
      <c r="N97" s="19"/>
      <c r="O97" s="19"/>
      <c r="P97" s="19"/>
      <c r="Q97" s="19"/>
      <c r="R97" s="19"/>
      <c r="S97" s="32"/>
      <c r="T97" s="32"/>
      <c r="U97" s="32"/>
      <c r="V97" s="36"/>
      <c r="W97" s="32"/>
      <c r="X97" s="32"/>
      <c r="Y97" s="32"/>
      <c r="Z97" s="559"/>
      <c r="AA97" s="19"/>
      <c r="AB97" s="19"/>
      <c r="AC97" s="19"/>
      <c r="AD97" s="19"/>
      <c r="AE97" s="19"/>
      <c r="AF97" s="19"/>
      <c r="AG97" s="29"/>
      <c r="AH97" s="29"/>
      <c r="AI97" s="19"/>
      <c r="AJ97" s="19"/>
      <c r="AK97" s="19"/>
      <c r="AL97" s="19"/>
      <c r="AM97" s="19"/>
      <c r="AN97" s="32"/>
      <c r="AO97" s="32"/>
      <c r="AP97" s="15"/>
      <c r="AQ97" s="15"/>
      <c r="AR97" s="15"/>
      <c r="AS97" s="13"/>
      <c r="AT97" s="552"/>
      <c r="AU97" s="117"/>
      <c r="AV97" s="554"/>
      <c r="AW97" s="554"/>
      <c r="AX97" s="554"/>
      <c r="AY97" s="554"/>
      <c r="AZ97" s="554"/>
      <c r="BA97" s="554"/>
      <c r="BB97" s="554"/>
      <c r="BC97" s="554"/>
      <c r="BD97" s="84"/>
      <c r="BE97" s="554"/>
      <c r="BF97" s="14"/>
      <c r="BG97" s="12"/>
      <c r="BH97" s="12"/>
      <c r="BI97" s="12"/>
      <c r="BJ97" s="12"/>
      <c r="BK97" s="12"/>
    </row>
    <row r="98" spans="1:78">
      <c r="B98" s="13"/>
      <c r="C98" s="12"/>
      <c r="D98" s="12"/>
      <c r="E98" s="12"/>
      <c r="F98" s="12"/>
      <c r="G98" s="12"/>
      <c r="H98" s="12"/>
      <c r="I98" s="12"/>
      <c r="J98" s="12"/>
      <c r="K98" s="12"/>
      <c r="L98" s="12"/>
      <c r="M98" s="12"/>
      <c r="N98" s="10"/>
      <c r="O98" s="12"/>
      <c r="P98" s="10"/>
      <c r="Q98" s="10"/>
      <c r="R98" s="10"/>
      <c r="S98" s="12"/>
      <c r="T98" s="12"/>
      <c r="U98" s="12"/>
      <c r="W98" s="13"/>
      <c r="X98" s="12"/>
      <c r="Y98" s="12"/>
      <c r="Z98" s="12"/>
      <c r="AA98" s="12"/>
      <c r="AB98" s="12"/>
      <c r="AC98" s="12"/>
      <c r="AD98" s="12"/>
      <c r="AE98" s="12"/>
      <c r="AF98" s="12"/>
      <c r="AG98" s="12"/>
      <c r="AH98" s="12"/>
      <c r="AI98" s="10"/>
      <c r="AJ98" s="12"/>
      <c r="AK98" s="10"/>
      <c r="AL98" s="10"/>
      <c r="AM98" s="10"/>
      <c r="AN98" s="12"/>
      <c r="AO98" s="12"/>
      <c r="AP98" s="15"/>
      <c r="AQ98" s="15"/>
      <c r="AR98" s="15"/>
      <c r="AS98" s="13"/>
      <c r="AT98" s="552"/>
      <c r="AU98" s="237"/>
      <c r="AV98" s="14"/>
      <c r="AW98" s="14"/>
      <c r="AX98" s="14"/>
      <c r="AY98" s="250"/>
      <c r="AZ98" s="250"/>
      <c r="BA98" s="236"/>
      <c r="BB98" s="250"/>
      <c r="BC98" s="250"/>
      <c r="BD98" s="251"/>
      <c r="BE98" s="251"/>
      <c r="BF98" s="16"/>
      <c r="BG98" s="84"/>
      <c r="BH98" s="249"/>
      <c r="BI98" s="84"/>
      <c r="BJ98" s="164"/>
      <c r="BK98" s="12"/>
    </row>
    <row r="99" spans="1:78">
      <c r="A99" s="36"/>
      <c r="B99" s="13"/>
      <c r="C99" s="13"/>
      <c r="D99" s="63"/>
      <c r="E99" s="559"/>
      <c r="F99" s="64"/>
      <c r="G99" s="64"/>
      <c r="H99" s="64"/>
      <c r="I99" s="64"/>
      <c r="J99" s="64"/>
      <c r="K99" s="64"/>
      <c r="L99" s="64"/>
      <c r="M99" s="64"/>
      <c r="N99" s="10"/>
      <c r="O99" s="12"/>
      <c r="P99" s="10"/>
      <c r="Q99" s="10"/>
      <c r="R99" s="10"/>
      <c r="S99" s="10"/>
      <c r="T99" s="12"/>
      <c r="U99" s="12"/>
      <c r="V99" s="36"/>
      <c r="W99" s="13"/>
      <c r="X99" s="13"/>
      <c r="Y99" s="63"/>
      <c r="Z99" s="559"/>
      <c r="AA99" s="64"/>
      <c r="AB99" s="64"/>
      <c r="AC99" s="64"/>
      <c r="AD99" s="64"/>
      <c r="AE99" s="64"/>
      <c r="AF99" s="64"/>
      <c r="AG99" s="64"/>
      <c r="AH99" s="64"/>
      <c r="AI99" s="10"/>
      <c r="AJ99" s="12"/>
      <c r="AK99" s="10"/>
      <c r="AL99" s="10"/>
      <c r="AM99" s="10"/>
      <c r="AN99" s="10"/>
      <c r="AO99" s="12"/>
      <c r="AP99" s="15"/>
      <c r="AQ99" s="15"/>
      <c r="AR99" s="15"/>
      <c r="AS99" s="13"/>
      <c r="AT99" s="552"/>
      <c r="AU99" s="117"/>
      <c r="AV99" s="554"/>
      <c r="AW99" s="554"/>
      <c r="AX99" s="554"/>
      <c r="AY99" s="554"/>
      <c r="AZ99" s="554"/>
      <c r="BA99" s="554"/>
      <c r="BB99" s="554"/>
      <c r="BC99" s="554"/>
      <c r="BD99" s="84"/>
      <c r="BE99" s="554"/>
      <c r="BF99" s="14"/>
      <c r="BG99" s="12"/>
      <c r="BH99" s="12"/>
      <c r="BI99" s="12"/>
      <c r="BJ99" s="12"/>
      <c r="BK99" s="12"/>
    </row>
    <row r="100" spans="1:78">
      <c r="A100" s="36"/>
      <c r="B100" s="13"/>
      <c r="C100" s="13"/>
      <c r="D100" s="63"/>
      <c r="E100" s="559"/>
      <c r="F100" s="553"/>
      <c r="G100" s="553"/>
      <c r="H100" s="553"/>
      <c r="I100" s="553"/>
      <c r="J100" s="553"/>
      <c r="K100" s="553"/>
      <c r="L100" s="553"/>
      <c r="M100" s="553"/>
      <c r="N100" s="10"/>
      <c r="O100" s="12"/>
      <c r="P100" s="10"/>
      <c r="Q100" s="10"/>
      <c r="R100" s="10"/>
      <c r="S100" s="10"/>
      <c r="T100" s="12"/>
      <c r="U100" s="12"/>
      <c r="V100" s="36"/>
      <c r="W100" s="13"/>
      <c r="X100" s="13"/>
      <c r="Y100" s="63"/>
      <c r="Z100" s="559"/>
      <c r="AA100" s="553"/>
      <c r="AB100" s="553"/>
      <c r="AC100" s="553"/>
      <c r="AD100" s="553"/>
      <c r="AE100" s="553"/>
      <c r="AF100" s="553"/>
      <c r="AG100" s="553"/>
      <c r="AH100" s="553"/>
      <c r="AI100" s="10"/>
      <c r="AJ100" s="12"/>
      <c r="AK100" s="10"/>
      <c r="AL100" s="10"/>
      <c r="AM100" s="10"/>
      <c r="AN100" s="10"/>
      <c r="AO100" s="12"/>
      <c r="AP100" s="15"/>
      <c r="AQ100" s="15"/>
      <c r="AR100" s="15"/>
      <c r="AS100" s="13"/>
      <c r="AT100" s="552"/>
      <c r="AU100" s="117"/>
      <c r="AV100" s="554"/>
      <c r="AW100" s="554"/>
      <c r="AX100" s="554"/>
      <c r="AY100" s="554"/>
      <c r="AZ100" s="554"/>
      <c r="BA100" s="554"/>
      <c r="BB100" s="554"/>
      <c r="BC100" s="554"/>
      <c r="BD100" s="84"/>
      <c r="BE100" s="554"/>
      <c r="BF100" s="14"/>
      <c r="BG100" s="12"/>
      <c r="BH100" s="12"/>
      <c r="BI100" s="12"/>
      <c r="BJ100" s="12"/>
      <c r="BK100" s="12"/>
    </row>
    <row r="101" spans="1:78">
      <c r="A101" s="36"/>
      <c r="B101" s="13"/>
      <c r="C101" s="13"/>
      <c r="D101" s="63"/>
      <c r="E101" s="559"/>
      <c r="F101" s="64"/>
      <c r="G101" s="64"/>
      <c r="H101" s="64"/>
      <c r="I101" s="64"/>
      <c r="J101" s="64"/>
      <c r="K101" s="64"/>
      <c r="L101" s="64"/>
      <c r="M101" s="64"/>
      <c r="N101" s="10"/>
      <c r="O101" s="12"/>
      <c r="P101" s="10"/>
      <c r="Q101" s="10"/>
      <c r="R101" s="10"/>
      <c r="S101" s="10"/>
      <c r="T101" s="12"/>
      <c r="U101" s="12"/>
      <c r="V101" s="36"/>
      <c r="W101" s="13"/>
      <c r="X101" s="13"/>
      <c r="Y101" s="63"/>
      <c r="Z101" s="559"/>
      <c r="AA101" s="64"/>
      <c r="AB101" s="64"/>
      <c r="AC101" s="64"/>
      <c r="AD101" s="64"/>
      <c r="AE101" s="64"/>
      <c r="AF101" s="64"/>
      <c r="AG101" s="64"/>
      <c r="AH101" s="64"/>
      <c r="AI101" s="10"/>
      <c r="AJ101" s="12"/>
      <c r="AK101" s="10"/>
      <c r="AL101" s="10"/>
      <c r="AM101" s="10"/>
      <c r="AN101" s="10"/>
      <c r="AO101" s="12"/>
      <c r="AP101" s="15"/>
      <c r="AQ101" s="15"/>
      <c r="AR101" s="15"/>
      <c r="AS101" s="13"/>
      <c r="AT101" s="552"/>
      <c r="AU101" s="117"/>
      <c r="AV101" s="248"/>
      <c r="AW101" s="248"/>
      <c r="AX101" s="248"/>
      <c r="AY101" s="248"/>
      <c r="AZ101" s="248"/>
      <c r="BA101" s="248"/>
      <c r="BB101" s="248"/>
      <c r="BC101" s="248"/>
      <c r="BD101" s="84"/>
      <c r="BE101" s="554"/>
      <c r="BF101" s="14"/>
      <c r="BG101" s="12"/>
      <c r="BH101" s="68"/>
      <c r="BI101" s="12"/>
      <c r="BJ101" s="32"/>
      <c r="BK101" s="12"/>
    </row>
    <row r="102" spans="1:78">
      <c r="A102" s="36"/>
      <c r="B102" s="13"/>
      <c r="C102" s="13"/>
      <c r="D102" s="63"/>
      <c r="E102" s="559"/>
      <c r="F102" s="553"/>
      <c r="G102" s="553"/>
      <c r="H102" s="553"/>
      <c r="I102" s="553"/>
      <c r="J102" s="553"/>
      <c r="K102" s="553"/>
      <c r="L102" s="553"/>
      <c r="M102" s="553"/>
      <c r="N102" s="10"/>
      <c r="O102" s="12"/>
      <c r="P102" s="10"/>
      <c r="Q102" s="10"/>
      <c r="R102" s="10"/>
      <c r="S102" s="10"/>
      <c r="T102" s="12"/>
      <c r="U102" s="12"/>
      <c r="V102" s="36"/>
      <c r="W102" s="13"/>
      <c r="X102" s="13"/>
      <c r="Y102" s="63"/>
      <c r="Z102" s="559"/>
      <c r="AA102" s="553"/>
      <c r="AB102" s="553"/>
      <c r="AC102" s="553"/>
      <c r="AD102" s="553"/>
      <c r="AE102" s="553"/>
      <c r="AF102" s="553"/>
      <c r="AG102" s="553"/>
      <c r="AH102" s="553"/>
      <c r="AI102" s="10"/>
      <c r="AJ102" s="12"/>
      <c r="AK102" s="10"/>
      <c r="AL102" s="10"/>
      <c r="AM102" s="10"/>
      <c r="AN102" s="10"/>
      <c r="AO102" s="12"/>
      <c r="AP102" s="15"/>
      <c r="AQ102" s="15"/>
      <c r="AR102" s="15"/>
      <c r="AS102" s="13"/>
      <c r="AT102" s="552"/>
      <c r="AU102" s="117"/>
      <c r="AV102" s="248"/>
      <c r="AW102" s="248"/>
      <c r="AX102" s="248"/>
      <c r="AY102" s="248"/>
      <c r="AZ102" s="248"/>
      <c r="BA102" s="248"/>
      <c r="BB102" s="248"/>
      <c r="BC102" s="248"/>
      <c r="BD102" s="84"/>
      <c r="BE102" s="554"/>
      <c r="BF102" s="14"/>
      <c r="BG102" s="12"/>
      <c r="BH102" s="68"/>
      <c r="BI102" s="12"/>
      <c r="BJ102" s="32"/>
      <c r="BK102" s="12"/>
    </row>
    <row r="103" spans="1:78">
      <c r="A103" s="36"/>
      <c r="B103" s="13"/>
      <c r="C103" s="13"/>
      <c r="D103" s="63"/>
      <c r="E103" s="559"/>
      <c r="F103" s="65"/>
      <c r="G103" s="65"/>
      <c r="H103" s="64"/>
      <c r="I103" s="64"/>
      <c r="J103" s="64"/>
      <c r="K103" s="64"/>
      <c r="L103" s="64"/>
      <c r="M103" s="64"/>
      <c r="N103" s="10"/>
      <c r="O103" s="12"/>
      <c r="P103" s="10"/>
      <c r="Q103" s="10"/>
      <c r="R103" s="10"/>
      <c r="S103" s="10"/>
      <c r="T103" s="12"/>
      <c r="U103" s="12"/>
      <c r="V103" s="36"/>
      <c r="W103" s="13"/>
      <c r="X103" s="13"/>
      <c r="Y103" s="63"/>
      <c r="Z103" s="559"/>
      <c r="AA103" s="65"/>
      <c r="AB103" s="65"/>
      <c r="AC103" s="64"/>
      <c r="AD103" s="64"/>
      <c r="AE103" s="64"/>
      <c r="AF103" s="64"/>
      <c r="AG103" s="64"/>
      <c r="AH103" s="64"/>
      <c r="AI103" s="10"/>
      <c r="AJ103" s="12"/>
      <c r="AK103" s="10"/>
      <c r="AL103" s="10"/>
      <c r="AM103" s="10"/>
      <c r="AN103" s="10"/>
      <c r="AO103" s="12"/>
      <c r="AP103" s="15"/>
      <c r="AQ103" s="15"/>
      <c r="AR103" s="15"/>
      <c r="AS103" s="13"/>
      <c r="AT103" s="552"/>
      <c r="AU103" s="117"/>
      <c r="AV103" s="14"/>
      <c r="AW103" s="14"/>
      <c r="AX103" s="14"/>
      <c r="AY103" s="250"/>
      <c r="AZ103" s="250"/>
      <c r="BA103" s="244"/>
      <c r="BB103" s="250"/>
      <c r="BC103" s="250"/>
      <c r="BD103" s="244"/>
      <c r="BE103" s="14"/>
      <c r="BF103" s="16"/>
      <c r="BG103" s="35"/>
      <c r="BH103" s="35"/>
      <c r="BI103" s="14"/>
      <c r="BJ103" s="14"/>
      <c r="BK103" s="12"/>
    </row>
    <row r="104" spans="1:78">
      <c r="A104" s="36"/>
      <c r="B104" s="13"/>
      <c r="C104" s="13"/>
      <c r="D104" s="63"/>
      <c r="E104" s="559"/>
      <c r="F104" s="66"/>
      <c r="G104" s="66"/>
      <c r="H104" s="14"/>
      <c r="I104" s="14"/>
      <c r="J104" s="14"/>
      <c r="K104" s="14"/>
      <c r="L104" s="14"/>
      <c r="M104" s="14"/>
      <c r="N104" s="10"/>
      <c r="O104" s="12"/>
      <c r="P104" s="10"/>
      <c r="Q104" s="10"/>
      <c r="R104" s="10"/>
      <c r="S104" s="10"/>
      <c r="T104" s="12"/>
      <c r="U104" s="12"/>
      <c r="V104" s="36"/>
      <c r="W104" s="13"/>
      <c r="X104" s="13"/>
      <c r="Y104" s="63"/>
      <c r="Z104" s="559"/>
      <c r="AA104" s="66"/>
      <c r="AB104" s="66"/>
      <c r="AC104" s="14"/>
      <c r="AD104" s="14"/>
      <c r="AE104" s="14"/>
      <c r="AF104" s="14"/>
      <c r="AG104" s="14"/>
      <c r="AH104" s="14"/>
      <c r="AI104" s="10"/>
      <c r="AJ104" s="12"/>
      <c r="AK104" s="10"/>
      <c r="AL104" s="10"/>
      <c r="AM104" s="10"/>
      <c r="AN104" s="10"/>
      <c r="AO104" s="12"/>
      <c r="AP104" s="15"/>
      <c r="AQ104" s="15"/>
      <c r="AR104" s="15"/>
      <c r="AS104" s="13"/>
      <c r="AT104" s="552"/>
      <c r="AU104" s="117"/>
      <c r="AV104" s="554"/>
      <c r="AW104" s="554"/>
      <c r="AX104" s="554"/>
      <c r="AY104" s="554"/>
      <c r="AZ104" s="554"/>
      <c r="BA104" s="554"/>
      <c r="BB104" s="554"/>
      <c r="BC104" s="554"/>
      <c r="BD104" s="84"/>
      <c r="BE104" s="554"/>
      <c r="BF104" s="14"/>
      <c r="BG104" s="14"/>
      <c r="BH104" s="68"/>
      <c r="BI104" s="14"/>
      <c r="BJ104" s="68"/>
    </row>
    <row r="105" spans="1:78">
      <c r="A105" s="36"/>
      <c r="B105" s="13"/>
      <c r="C105" s="13"/>
      <c r="D105" s="67"/>
      <c r="E105" s="559"/>
      <c r="F105" s="64"/>
      <c r="G105" s="64"/>
      <c r="H105" s="64"/>
      <c r="I105" s="64"/>
      <c r="J105" s="64"/>
      <c r="K105" s="64"/>
      <c r="L105" s="64"/>
      <c r="M105" s="64"/>
      <c r="N105" s="10"/>
      <c r="O105" s="68"/>
      <c r="P105" s="68"/>
      <c r="Q105" s="68"/>
      <c r="R105" s="68"/>
      <c r="S105" s="68"/>
      <c r="T105" s="68"/>
      <c r="U105" s="68"/>
      <c r="V105" s="36"/>
      <c r="W105" s="13"/>
      <c r="X105" s="13"/>
      <c r="Y105" s="67"/>
      <c r="Z105" s="559"/>
      <c r="AA105" s="64"/>
      <c r="AB105" s="64"/>
      <c r="AC105" s="64"/>
      <c r="AD105" s="64"/>
      <c r="AE105" s="64"/>
      <c r="AF105" s="64"/>
      <c r="AG105" s="64"/>
      <c r="AH105" s="64"/>
      <c r="AI105" s="10"/>
      <c r="AJ105" s="68"/>
      <c r="AK105" s="68"/>
      <c r="AL105" s="68"/>
      <c r="AM105" s="68"/>
      <c r="AN105" s="68"/>
      <c r="AO105" s="68"/>
      <c r="AP105" s="15"/>
      <c r="AQ105" s="15"/>
      <c r="AR105" s="15"/>
      <c r="AS105" s="13"/>
      <c r="AT105" s="552"/>
      <c r="AU105" s="117"/>
      <c r="AV105" s="554"/>
      <c r="AW105" s="554"/>
      <c r="AX105" s="554"/>
      <c r="AY105" s="554"/>
      <c r="AZ105" s="554"/>
      <c r="BA105" s="554"/>
      <c r="BB105" s="554"/>
      <c r="BC105" s="554"/>
      <c r="BD105" s="84"/>
      <c r="BE105" s="554"/>
      <c r="BF105" s="14"/>
      <c r="BG105" s="14"/>
      <c r="BH105" s="68"/>
      <c r="BI105" s="14"/>
      <c r="BJ105" s="68"/>
    </row>
    <row r="106" spans="1:78">
      <c r="A106" s="36"/>
      <c r="B106" s="13"/>
      <c r="C106" s="13"/>
      <c r="D106" s="67"/>
      <c r="E106" s="559"/>
      <c r="F106" s="14"/>
      <c r="G106" s="14"/>
      <c r="H106" s="14"/>
      <c r="I106" s="14"/>
      <c r="J106" s="14"/>
      <c r="K106" s="14"/>
      <c r="L106" s="14"/>
      <c r="M106" s="14"/>
      <c r="N106" s="10"/>
      <c r="O106" s="12"/>
      <c r="P106" s="10"/>
      <c r="Q106" s="10"/>
      <c r="R106" s="10"/>
      <c r="S106" s="10"/>
      <c r="T106" s="12"/>
      <c r="U106" s="12"/>
      <c r="V106" s="36"/>
      <c r="W106" s="13"/>
      <c r="X106" s="13"/>
      <c r="Y106" s="67"/>
      <c r="Z106" s="559"/>
      <c r="AA106" s="14"/>
      <c r="AB106" s="14"/>
      <c r="AC106" s="14"/>
      <c r="AD106" s="14"/>
      <c r="AE106" s="14"/>
      <c r="AF106" s="14"/>
      <c r="AG106" s="14"/>
      <c r="AH106" s="14"/>
      <c r="AI106" s="10"/>
      <c r="AJ106" s="12"/>
      <c r="AK106" s="10"/>
      <c r="AL106" s="10"/>
      <c r="AM106" s="10"/>
      <c r="AN106" s="10"/>
      <c r="AO106" s="12"/>
      <c r="AP106" s="15"/>
      <c r="AQ106" s="15"/>
      <c r="AR106" s="15"/>
      <c r="AS106" s="13"/>
      <c r="AT106" s="552"/>
      <c r="AU106" s="117"/>
      <c r="AV106" s="554"/>
      <c r="AW106" s="554"/>
      <c r="AX106" s="554"/>
      <c r="AY106" s="554"/>
      <c r="AZ106" s="554"/>
      <c r="BA106" s="554"/>
      <c r="BB106" s="554"/>
      <c r="BC106" s="554"/>
      <c r="BD106" s="84"/>
      <c r="BE106" s="554"/>
      <c r="BF106" s="14"/>
      <c r="BG106" s="14"/>
      <c r="BH106" s="68"/>
      <c r="BI106" s="14"/>
      <c r="BJ106" s="68"/>
    </row>
    <row r="107" spans="1:78" s="42" customFormat="1">
      <c r="A107" s="36"/>
      <c r="B107" s="13"/>
      <c r="C107" s="13"/>
      <c r="D107" s="67"/>
      <c r="E107" s="559"/>
      <c r="F107" s="64"/>
      <c r="G107" s="64"/>
      <c r="H107" s="64"/>
      <c r="I107" s="64"/>
      <c r="J107" s="64"/>
      <c r="K107" s="64"/>
      <c r="L107" s="64"/>
      <c r="M107" s="64"/>
      <c r="N107" s="10"/>
      <c r="O107" s="32"/>
      <c r="P107" s="32"/>
      <c r="Q107" s="32"/>
      <c r="R107" s="32"/>
      <c r="S107" s="32"/>
      <c r="T107" s="32"/>
      <c r="U107" s="32"/>
      <c r="V107" s="36"/>
      <c r="W107" s="13"/>
      <c r="X107" s="13"/>
      <c r="Y107" s="67"/>
      <c r="Z107" s="559"/>
      <c r="AA107" s="64"/>
      <c r="AB107" s="64"/>
      <c r="AC107" s="64"/>
      <c r="AD107" s="64"/>
      <c r="AE107" s="64"/>
      <c r="AF107" s="64"/>
      <c r="AG107" s="64"/>
      <c r="AH107" s="64"/>
      <c r="AI107" s="10"/>
      <c r="AJ107" s="32"/>
      <c r="AK107" s="32"/>
      <c r="AL107" s="32"/>
      <c r="AM107" s="32"/>
      <c r="AN107" s="32"/>
      <c r="AO107" s="32"/>
      <c r="AP107" s="15"/>
      <c r="AQ107" s="15"/>
      <c r="AR107" s="15"/>
      <c r="AS107" s="13"/>
      <c r="AT107" s="12"/>
      <c r="AU107" s="117"/>
      <c r="AV107" s="12"/>
      <c r="AW107" s="12"/>
      <c r="AX107" s="12"/>
      <c r="AY107" s="12"/>
      <c r="AZ107" s="12"/>
      <c r="BA107" s="12"/>
      <c r="BB107" s="12"/>
      <c r="BC107" s="12"/>
      <c r="BD107" s="12"/>
      <c r="BE107" s="12"/>
      <c r="BF107" s="12"/>
      <c r="BG107" s="12"/>
      <c r="BH107" s="12"/>
      <c r="BI107" s="12"/>
      <c r="BJ107" s="12"/>
      <c r="BL107" s="2"/>
      <c r="BM107" s="2"/>
      <c r="BN107" s="2"/>
      <c r="BO107" s="2"/>
      <c r="BP107" s="2"/>
      <c r="BQ107" s="2"/>
      <c r="BR107" s="2"/>
      <c r="BS107" s="2"/>
      <c r="BT107" s="2"/>
      <c r="BU107" s="2"/>
      <c r="BV107" s="2"/>
      <c r="BW107" s="2"/>
      <c r="BX107" s="2"/>
      <c r="BY107" s="2"/>
      <c r="BZ107" s="2"/>
    </row>
    <row r="108" spans="1:78" s="42" customFormat="1">
      <c r="A108" s="36"/>
      <c r="B108" s="13"/>
      <c r="C108" s="13"/>
      <c r="D108" s="67"/>
      <c r="E108" s="559"/>
      <c r="F108" s="14"/>
      <c r="G108" s="14"/>
      <c r="H108" s="14"/>
      <c r="I108" s="14"/>
      <c r="J108" s="14"/>
      <c r="K108" s="14"/>
      <c r="L108" s="14"/>
      <c r="M108" s="14"/>
      <c r="N108" s="10"/>
      <c r="O108" s="12"/>
      <c r="P108" s="10"/>
      <c r="Q108" s="10"/>
      <c r="R108" s="10"/>
      <c r="S108" s="10"/>
      <c r="T108" s="12"/>
      <c r="U108" s="12"/>
      <c r="V108" s="36"/>
      <c r="W108" s="13"/>
      <c r="X108" s="13"/>
      <c r="Y108" s="67"/>
      <c r="Z108" s="559"/>
      <c r="AA108" s="14"/>
      <c r="AB108" s="14"/>
      <c r="AC108" s="14"/>
      <c r="AD108" s="14"/>
      <c r="AE108" s="14"/>
      <c r="AF108" s="14"/>
      <c r="AG108" s="14"/>
      <c r="AH108" s="14"/>
      <c r="AI108" s="10"/>
      <c r="AJ108" s="12"/>
      <c r="AK108" s="10"/>
      <c r="AL108" s="10"/>
      <c r="AM108" s="10"/>
      <c r="AN108" s="10"/>
      <c r="AO108" s="12"/>
      <c r="AP108" s="15"/>
      <c r="AQ108" s="15"/>
      <c r="AR108" s="15"/>
      <c r="AS108" s="15"/>
      <c r="AT108" s="12"/>
      <c r="AU108" s="117"/>
      <c r="AV108" s="12"/>
      <c r="AW108" s="12"/>
      <c r="AX108" s="12"/>
      <c r="AY108" s="12"/>
      <c r="AZ108" s="12"/>
      <c r="BA108" s="12"/>
      <c r="BB108" s="12"/>
      <c r="BC108" s="12"/>
      <c r="BD108" s="12"/>
      <c r="BE108" s="12"/>
      <c r="BF108" s="12"/>
      <c r="BG108" s="12"/>
      <c r="BH108" s="12"/>
      <c r="BI108" s="12"/>
      <c r="BJ108" s="12"/>
      <c r="BL108" s="2"/>
      <c r="BM108" s="2"/>
      <c r="BN108" s="2"/>
      <c r="BO108" s="2"/>
      <c r="BP108" s="2"/>
      <c r="BQ108" s="2"/>
      <c r="BR108" s="2"/>
      <c r="BS108" s="2"/>
      <c r="BT108" s="2"/>
      <c r="BU108" s="2"/>
      <c r="BV108" s="2"/>
      <c r="BW108" s="2"/>
      <c r="BX108" s="2"/>
      <c r="BY108" s="2"/>
      <c r="BZ108" s="2"/>
    </row>
    <row r="109" spans="1:78" s="42" customFormat="1">
      <c r="A109" s="36"/>
      <c r="B109" s="13"/>
      <c r="C109" s="13"/>
      <c r="D109" s="67"/>
      <c r="E109" s="559"/>
      <c r="F109" s="64"/>
      <c r="G109" s="64"/>
      <c r="H109" s="64"/>
      <c r="I109" s="64"/>
      <c r="J109" s="64"/>
      <c r="K109" s="64"/>
      <c r="L109" s="64"/>
      <c r="M109" s="64"/>
      <c r="N109" s="10"/>
      <c r="O109" s="12"/>
      <c r="P109" s="10"/>
      <c r="Q109" s="10"/>
      <c r="R109" s="10"/>
      <c r="S109" s="10"/>
      <c r="T109" s="12"/>
      <c r="U109" s="12"/>
      <c r="V109" s="36"/>
      <c r="W109" s="13"/>
      <c r="X109" s="13"/>
      <c r="Y109" s="67"/>
      <c r="Z109" s="559"/>
      <c r="AA109" s="64"/>
      <c r="AB109" s="64"/>
      <c r="AC109" s="64"/>
      <c r="AD109" s="64"/>
      <c r="AE109" s="64"/>
      <c r="AF109" s="64"/>
      <c r="AG109" s="64"/>
      <c r="AH109" s="64"/>
      <c r="AI109" s="10"/>
      <c r="AJ109" s="12"/>
      <c r="AK109" s="10"/>
      <c r="AL109" s="10"/>
      <c r="AM109" s="10"/>
      <c r="AN109" s="10"/>
      <c r="AO109" s="12"/>
      <c r="AP109" s="15"/>
      <c r="AQ109" s="15"/>
      <c r="AR109" s="15"/>
      <c r="AS109" s="15"/>
      <c r="AT109" s="12"/>
      <c r="AU109" s="117"/>
      <c r="AV109" s="12"/>
      <c r="AW109" s="12"/>
      <c r="AX109" s="12"/>
      <c r="AY109" s="12"/>
      <c r="AZ109" s="12"/>
      <c r="BA109" s="12"/>
      <c r="BB109" s="12"/>
      <c r="BC109" s="12"/>
      <c r="BD109" s="12"/>
      <c r="BE109" s="12"/>
      <c r="BF109" s="12"/>
      <c r="BG109" s="12"/>
      <c r="BH109" s="12"/>
      <c r="BI109" s="12"/>
      <c r="BJ109" s="12"/>
      <c r="BL109" s="2"/>
      <c r="BM109" s="2"/>
      <c r="BN109" s="2"/>
      <c r="BO109" s="2"/>
      <c r="BP109" s="2"/>
      <c r="BQ109" s="2"/>
      <c r="BR109" s="2"/>
      <c r="BS109" s="2"/>
      <c r="BT109" s="2"/>
      <c r="BU109" s="2"/>
      <c r="BV109" s="2"/>
      <c r="BW109" s="2"/>
      <c r="BX109" s="2"/>
      <c r="BY109" s="2"/>
      <c r="BZ109" s="2"/>
    </row>
    <row r="110" spans="1:78" s="42" customFormat="1">
      <c r="A110" s="36"/>
      <c r="B110" s="13"/>
      <c r="C110" s="13"/>
      <c r="D110" s="67"/>
      <c r="E110" s="559"/>
      <c r="F110" s="14"/>
      <c r="G110" s="14"/>
      <c r="H110" s="14"/>
      <c r="I110" s="14"/>
      <c r="J110" s="14"/>
      <c r="K110" s="14"/>
      <c r="L110" s="14"/>
      <c r="M110" s="14"/>
      <c r="N110" s="10"/>
      <c r="O110" s="12"/>
      <c r="P110" s="10"/>
      <c r="Q110" s="10"/>
      <c r="R110" s="10"/>
      <c r="S110" s="10"/>
      <c r="T110" s="12"/>
      <c r="U110" s="12"/>
      <c r="V110" s="36"/>
      <c r="W110" s="13"/>
      <c r="X110" s="13"/>
      <c r="Y110" s="67"/>
      <c r="Z110" s="559"/>
      <c r="AA110" s="14"/>
      <c r="AB110" s="14"/>
      <c r="AC110" s="14"/>
      <c r="AD110" s="14"/>
      <c r="AE110" s="14"/>
      <c r="AF110" s="14"/>
      <c r="AG110" s="14"/>
      <c r="AH110" s="14"/>
      <c r="AI110" s="10"/>
      <c r="AJ110" s="12"/>
      <c r="AK110" s="10"/>
      <c r="AL110" s="10"/>
      <c r="AM110" s="10"/>
      <c r="AN110" s="10"/>
      <c r="AO110" s="12"/>
      <c r="AP110" s="15"/>
      <c r="AQ110" s="15"/>
      <c r="AR110" s="15"/>
      <c r="AS110" s="15"/>
      <c r="AT110" s="12"/>
      <c r="AU110" s="117"/>
      <c r="AV110" s="12"/>
      <c r="AW110" s="12"/>
      <c r="AX110" s="12"/>
      <c r="AY110" s="12"/>
      <c r="AZ110" s="12"/>
      <c r="BA110" s="12"/>
      <c r="BB110" s="12"/>
      <c r="BC110" s="12"/>
      <c r="BD110" s="12"/>
      <c r="BE110" s="12"/>
      <c r="BF110" s="12"/>
      <c r="BG110" s="12"/>
      <c r="BH110" s="12"/>
      <c r="BI110" s="12"/>
      <c r="BJ110" s="12"/>
      <c r="BL110" s="2"/>
      <c r="BM110" s="2"/>
      <c r="BN110" s="2"/>
      <c r="BO110" s="2"/>
      <c r="BP110" s="2"/>
      <c r="BQ110" s="2"/>
      <c r="BR110" s="2"/>
      <c r="BS110" s="2"/>
      <c r="BT110" s="2"/>
      <c r="BU110" s="2"/>
      <c r="BV110" s="2"/>
      <c r="BW110" s="2"/>
      <c r="BX110" s="2"/>
      <c r="BY110" s="2"/>
      <c r="BZ110" s="2"/>
    </row>
    <row r="111" spans="1:78" s="42" customFormat="1">
      <c r="A111" s="2"/>
      <c r="B111" s="12"/>
      <c r="C111" s="12"/>
      <c r="D111" s="12"/>
      <c r="E111" s="12"/>
      <c r="F111" s="12"/>
      <c r="G111" s="12"/>
      <c r="H111" s="12"/>
      <c r="I111" s="12"/>
      <c r="J111" s="12"/>
      <c r="K111" s="12"/>
      <c r="L111" s="12"/>
      <c r="M111" s="12"/>
      <c r="N111" s="10"/>
      <c r="O111" s="12"/>
      <c r="P111" s="10"/>
      <c r="Q111" s="10"/>
      <c r="R111" s="10"/>
      <c r="S111" s="10"/>
      <c r="T111" s="12"/>
      <c r="U111" s="12"/>
      <c r="V111" s="2"/>
      <c r="W111" s="12"/>
      <c r="X111" s="12"/>
      <c r="Y111" s="12"/>
      <c r="Z111" s="12"/>
      <c r="AA111" s="12"/>
      <c r="AB111" s="12"/>
      <c r="AC111" s="12"/>
      <c r="AD111" s="12"/>
      <c r="AE111" s="12"/>
      <c r="AF111" s="12"/>
      <c r="AG111" s="12"/>
      <c r="AH111" s="12"/>
      <c r="AI111" s="10"/>
      <c r="AJ111" s="12"/>
      <c r="AK111" s="10"/>
      <c r="AL111" s="10"/>
      <c r="AM111" s="10"/>
      <c r="AN111" s="10"/>
      <c r="AO111" s="12"/>
      <c r="AP111" s="15"/>
      <c r="AQ111" s="15"/>
      <c r="AR111" s="15"/>
      <c r="AS111" s="15"/>
      <c r="AT111" s="12"/>
      <c r="AU111" s="117"/>
      <c r="AV111" s="12"/>
      <c r="AW111" s="12"/>
      <c r="AX111" s="12"/>
      <c r="AY111" s="12"/>
      <c r="AZ111" s="12"/>
      <c r="BA111" s="12"/>
      <c r="BB111" s="12"/>
      <c r="BC111" s="12"/>
      <c r="BD111" s="12"/>
      <c r="BE111" s="12"/>
      <c r="BF111" s="12"/>
      <c r="BG111" s="12"/>
      <c r="BH111" s="12"/>
      <c r="BI111" s="12"/>
      <c r="BJ111" s="12"/>
      <c r="BL111" s="2"/>
      <c r="BM111" s="2"/>
      <c r="BN111" s="2"/>
      <c r="BO111" s="2"/>
      <c r="BP111" s="2"/>
      <c r="BQ111" s="2"/>
      <c r="BR111" s="2"/>
      <c r="BS111" s="2"/>
      <c r="BT111" s="2"/>
      <c r="BU111" s="2"/>
      <c r="BV111" s="2"/>
      <c r="BW111" s="2"/>
      <c r="BX111" s="2"/>
      <c r="BY111" s="2"/>
      <c r="BZ111" s="2"/>
    </row>
    <row r="112" spans="1:78" s="42" customFormat="1">
      <c r="A112" s="2"/>
      <c r="B112" s="12"/>
      <c r="C112" s="12"/>
      <c r="D112" s="12"/>
      <c r="E112" s="12"/>
      <c r="F112" s="12"/>
      <c r="G112" s="12"/>
      <c r="H112" s="12"/>
      <c r="I112" s="12"/>
      <c r="J112" s="12"/>
      <c r="K112" s="12"/>
      <c r="L112" s="12"/>
      <c r="M112" s="12"/>
      <c r="N112" s="10"/>
      <c r="O112" s="12"/>
      <c r="P112" s="10"/>
      <c r="Q112" s="10"/>
      <c r="R112" s="10"/>
      <c r="S112" s="10"/>
      <c r="T112" s="12"/>
      <c r="U112" s="12"/>
      <c r="V112" s="2"/>
      <c r="W112" s="12"/>
      <c r="X112" s="12"/>
      <c r="Y112" s="12"/>
      <c r="Z112" s="12"/>
      <c r="AA112" s="12"/>
      <c r="AB112" s="12"/>
      <c r="AC112" s="12"/>
      <c r="AD112" s="12"/>
      <c r="AE112" s="12"/>
      <c r="AF112" s="12"/>
      <c r="AG112" s="12"/>
      <c r="AH112" s="12"/>
      <c r="AI112" s="10"/>
      <c r="AJ112" s="12"/>
      <c r="AK112" s="10"/>
      <c r="AL112" s="10"/>
      <c r="AM112" s="10"/>
      <c r="AN112" s="10"/>
      <c r="AO112" s="12"/>
      <c r="AP112" s="15"/>
      <c r="AQ112" s="15"/>
      <c r="AR112" s="15"/>
      <c r="AS112" s="17"/>
      <c r="AT112" s="2"/>
      <c r="AU112" s="118"/>
      <c r="AV112" s="2"/>
      <c r="AW112" s="2"/>
      <c r="AX112" s="2"/>
      <c r="AY112" s="2"/>
      <c r="AZ112" s="2"/>
      <c r="BA112" s="2"/>
      <c r="BB112" s="2"/>
      <c r="BC112" s="2"/>
      <c r="BD112" s="2"/>
      <c r="BE112" s="2"/>
      <c r="BF112" s="2"/>
      <c r="BG112" s="2"/>
      <c r="BI112" s="2"/>
      <c r="BJ112" s="2"/>
      <c r="BL112" s="2"/>
      <c r="BM112" s="2"/>
      <c r="BN112" s="2"/>
      <c r="BO112" s="2"/>
      <c r="BP112" s="2"/>
      <c r="BQ112" s="2"/>
      <c r="BR112" s="2"/>
      <c r="BS112" s="2"/>
      <c r="BT112" s="2"/>
      <c r="BU112" s="2"/>
      <c r="BV112" s="2"/>
      <c r="BW112" s="2"/>
      <c r="BX112" s="2"/>
      <c r="BY112" s="2"/>
      <c r="BZ112" s="2"/>
    </row>
    <row r="113" spans="1:78" s="42" customFormat="1">
      <c r="A113" s="2"/>
      <c r="B113" s="12"/>
      <c r="C113" s="12"/>
      <c r="D113" s="12"/>
      <c r="E113" s="12"/>
      <c r="F113" s="12"/>
      <c r="G113" s="12"/>
      <c r="H113" s="12"/>
      <c r="I113" s="12"/>
      <c r="J113" s="12"/>
      <c r="K113" s="12"/>
      <c r="L113" s="12"/>
      <c r="M113" s="12"/>
      <c r="N113" s="10"/>
      <c r="O113" s="12"/>
      <c r="P113" s="10"/>
      <c r="Q113" s="10"/>
      <c r="R113" s="10"/>
      <c r="S113" s="10"/>
      <c r="T113" s="12"/>
      <c r="U113" s="12"/>
      <c r="V113" s="2"/>
      <c r="W113" s="12"/>
      <c r="X113" s="12"/>
      <c r="Y113" s="12"/>
      <c r="Z113" s="12"/>
      <c r="AA113" s="12"/>
      <c r="AB113" s="12"/>
      <c r="AC113" s="12"/>
      <c r="AD113" s="12"/>
      <c r="AE113" s="12"/>
      <c r="AF113" s="12"/>
      <c r="AG113" s="12"/>
      <c r="AH113" s="12"/>
      <c r="AI113" s="10"/>
      <c r="AJ113" s="12"/>
      <c r="AK113" s="10"/>
      <c r="AL113" s="10"/>
      <c r="AM113" s="10"/>
      <c r="AN113" s="10"/>
      <c r="AO113" s="12"/>
      <c r="AP113" s="15"/>
      <c r="AQ113" s="15"/>
      <c r="AR113" s="15"/>
      <c r="AS113" s="17"/>
      <c r="AT113" s="2"/>
      <c r="AU113" s="118"/>
      <c r="AV113" s="2"/>
      <c r="AW113" s="2"/>
      <c r="AX113" s="2"/>
      <c r="AY113" s="2"/>
      <c r="AZ113" s="2"/>
      <c r="BA113" s="2"/>
      <c r="BB113" s="2"/>
      <c r="BC113" s="2"/>
      <c r="BD113" s="2"/>
      <c r="BE113" s="2"/>
      <c r="BF113" s="2"/>
      <c r="BG113" s="2"/>
      <c r="BI113" s="2"/>
      <c r="BJ113" s="2"/>
      <c r="BL113" s="2"/>
      <c r="BM113" s="2"/>
      <c r="BN113" s="2"/>
      <c r="BO113" s="2"/>
      <c r="BP113" s="2"/>
      <c r="BQ113" s="2"/>
      <c r="BR113" s="2"/>
      <c r="BS113" s="2"/>
      <c r="BT113" s="2"/>
      <c r="BU113" s="2"/>
      <c r="BV113" s="2"/>
      <c r="BW113" s="2"/>
      <c r="BX113" s="2"/>
      <c r="BY113" s="2"/>
      <c r="BZ113" s="2"/>
    </row>
    <row r="114" spans="1:78" s="42" customFormat="1">
      <c r="A114" s="2"/>
      <c r="B114" s="12"/>
      <c r="C114" s="12"/>
      <c r="D114" s="12"/>
      <c r="E114" s="12"/>
      <c r="F114" s="12"/>
      <c r="G114" s="12"/>
      <c r="H114" s="12"/>
      <c r="I114" s="12"/>
      <c r="J114" s="12"/>
      <c r="K114" s="12"/>
      <c r="L114" s="12"/>
      <c r="M114" s="12"/>
      <c r="N114" s="10"/>
      <c r="O114" s="12"/>
      <c r="P114" s="10"/>
      <c r="Q114" s="10"/>
      <c r="R114" s="10"/>
      <c r="S114" s="10"/>
      <c r="T114" s="12"/>
      <c r="U114" s="12"/>
      <c r="V114" s="2"/>
      <c r="W114" s="12"/>
      <c r="X114" s="12"/>
      <c r="Y114" s="12"/>
      <c r="Z114" s="12"/>
      <c r="AA114" s="12"/>
      <c r="AB114" s="12"/>
      <c r="AC114" s="12"/>
      <c r="AD114" s="12"/>
      <c r="AE114" s="12"/>
      <c r="AF114" s="12"/>
      <c r="AG114" s="12"/>
      <c r="AH114" s="12"/>
      <c r="AI114" s="10"/>
      <c r="AJ114" s="12"/>
      <c r="AK114" s="10"/>
      <c r="AL114" s="10"/>
      <c r="AM114" s="10"/>
      <c r="AN114" s="10"/>
      <c r="AO114" s="12"/>
      <c r="AP114" s="15"/>
      <c r="AQ114" s="15"/>
      <c r="AR114" s="15"/>
      <c r="AS114" s="17"/>
      <c r="AT114" s="2"/>
      <c r="AU114" s="118"/>
      <c r="AV114" s="2"/>
      <c r="AW114" s="2"/>
      <c r="AX114" s="2"/>
      <c r="AY114" s="2"/>
      <c r="AZ114" s="2"/>
      <c r="BA114" s="2"/>
      <c r="BB114" s="2"/>
      <c r="BC114" s="2"/>
      <c r="BD114" s="2"/>
      <c r="BE114" s="2"/>
      <c r="BF114" s="2"/>
      <c r="BG114" s="2"/>
      <c r="BI114" s="2"/>
      <c r="BJ114" s="2"/>
      <c r="BL114" s="2"/>
      <c r="BM114" s="2"/>
      <c r="BN114" s="2"/>
      <c r="BO114" s="2"/>
      <c r="BP114" s="2"/>
      <c r="BQ114" s="2"/>
      <c r="BR114" s="2"/>
      <c r="BS114" s="2"/>
      <c r="BT114" s="2"/>
      <c r="BU114" s="2"/>
      <c r="BV114" s="2"/>
      <c r="BW114" s="2"/>
      <c r="BX114" s="2"/>
      <c r="BY114" s="2"/>
      <c r="BZ114" s="2"/>
    </row>
    <row r="115" spans="1:78" s="42" customFormat="1">
      <c r="A115" s="2"/>
      <c r="B115" s="12"/>
      <c r="C115" s="12"/>
      <c r="D115" s="12"/>
      <c r="E115" s="12"/>
      <c r="F115" s="12"/>
      <c r="G115" s="12"/>
      <c r="H115" s="12"/>
      <c r="I115" s="12"/>
      <c r="J115" s="12"/>
      <c r="K115" s="12"/>
      <c r="L115" s="12"/>
      <c r="M115" s="12"/>
      <c r="N115" s="10"/>
      <c r="O115" s="12"/>
      <c r="P115" s="10"/>
      <c r="Q115" s="10"/>
      <c r="R115" s="10"/>
      <c r="S115" s="10"/>
      <c r="T115" s="12"/>
      <c r="U115" s="12"/>
      <c r="V115" s="2"/>
      <c r="W115" s="12"/>
      <c r="X115" s="12"/>
      <c r="Y115" s="12"/>
      <c r="Z115" s="12"/>
      <c r="AA115" s="12"/>
      <c r="AB115" s="12"/>
      <c r="AC115" s="12"/>
      <c r="AD115" s="12"/>
      <c r="AE115" s="12"/>
      <c r="AF115" s="12"/>
      <c r="AG115" s="12"/>
      <c r="AH115" s="12"/>
      <c r="AI115" s="10"/>
      <c r="AJ115" s="12"/>
      <c r="AK115" s="10"/>
      <c r="AL115" s="10"/>
      <c r="AM115" s="10"/>
      <c r="AN115" s="10"/>
      <c r="AO115" s="12"/>
      <c r="AP115" s="15"/>
      <c r="AQ115" s="15"/>
      <c r="AR115" s="15"/>
      <c r="AS115" s="17"/>
      <c r="AT115" s="2"/>
      <c r="AU115" s="118"/>
      <c r="AV115" s="2"/>
      <c r="AW115" s="2"/>
      <c r="AX115" s="2"/>
      <c r="AY115" s="2"/>
      <c r="AZ115" s="2"/>
      <c r="BA115" s="2"/>
      <c r="BB115" s="2"/>
      <c r="BC115" s="2"/>
      <c r="BD115" s="2"/>
      <c r="BE115" s="2"/>
      <c r="BF115" s="2"/>
      <c r="BG115" s="2"/>
      <c r="BI115" s="2"/>
      <c r="BJ115" s="2"/>
      <c r="BL115" s="2"/>
      <c r="BM115" s="2"/>
      <c r="BN115" s="2"/>
      <c r="BO115" s="2"/>
      <c r="BP115" s="2"/>
      <c r="BQ115" s="2"/>
      <c r="BR115" s="2"/>
      <c r="BS115" s="2"/>
      <c r="BT115" s="2"/>
      <c r="BU115" s="2"/>
      <c r="BV115" s="2"/>
      <c r="BW115" s="2"/>
      <c r="BX115" s="2"/>
      <c r="BY115" s="2"/>
      <c r="BZ115" s="2"/>
    </row>
    <row r="116" spans="1:78" s="42" customFormat="1">
      <c r="A116" s="2"/>
      <c r="B116" s="12"/>
      <c r="C116" s="12"/>
      <c r="D116" s="12"/>
      <c r="E116" s="12"/>
      <c r="F116" s="12"/>
      <c r="G116" s="12"/>
      <c r="H116" s="12"/>
      <c r="I116" s="12"/>
      <c r="J116" s="12"/>
      <c r="K116" s="12"/>
      <c r="L116" s="12"/>
      <c r="M116" s="12"/>
      <c r="N116" s="10"/>
      <c r="O116" s="12"/>
      <c r="P116" s="10"/>
      <c r="Q116" s="10"/>
      <c r="R116" s="10"/>
      <c r="S116" s="10"/>
      <c r="T116" s="12"/>
      <c r="U116" s="12"/>
      <c r="V116" s="2"/>
      <c r="W116" s="12"/>
      <c r="X116" s="12"/>
      <c r="Y116" s="12"/>
      <c r="Z116" s="12"/>
      <c r="AA116" s="12"/>
      <c r="AB116" s="12"/>
      <c r="AC116" s="12"/>
      <c r="AD116" s="12"/>
      <c r="AE116" s="12"/>
      <c r="AF116" s="12"/>
      <c r="AG116" s="12"/>
      <c r="AH116" s="12"/>
      <c r="AI116" s="10"/>
      <c r="AJ116" s="12"/>
      <c r="AK116" s="10"/>
      <c r="AL116" s="10"/>
      <c r="AM116" s="10"/>
      <c r="AN116" s="10"/>
      <c r="AO116" s="12"/>
      <c r="AP116" s="15"/>
      <c r="AQ116" s="15"/>
      <c r="AR116" s="15"/>
      <c r="AS116" s="17"/>
      <c r="AT116" s="2"/>
      <c r="AU116" s="118"/>
      <c r="AV116" s="2"/>
      <c r="AW116" s="2"/>
      <c r="AX116" s="2"/>
      <c r="AY116" s="2"/>
      <c r="AZ116" s="2"/>
      <c r="BA116" s="2"/>
      <c r="BB116" s="2"/>
      <c r="BC116" s="2"/>
      <c r="BD116" s="2"/>
      <c r="BE116" s="2"/>
      <c r="BF116" s="2"/>
      <c r="BG116" s="2"/>
      <c r="BI116" s="2"/>
      <c r="BJ116" s="2"/>
      <c r="BL116" s="2"/>
      <c r="BM116" s="2"/>
      <c r="BN116" s="2"/>
      <c r="BO116" s="2"/>
      <c r="BP116" s="2"/>
      <c r="BQ116" s="2"/>
      <c r="BR116" s="2"/>
      <c r="BS116" s="2"/>
      <c r="BT116" s="2"/>
      <c r="BU116" s="2"/>
      <c r="BV116" s="2"/>
      <c r="BW116" s="2"/>
      <c r="BX116" s="2"/>
      <c r="BY116" s="2"/>
      <c r="BZ116" s="2"/>
    </row>
    <row r="117" spans="1:78" s="42" customFormat="1">
      <c r="A117" s="2"/>
      <c r="B117" s="12"/>
      <c r="C117" s="12"/>
      <c r="D117" s="12"/>
      <c r="E117" s="12"/>
      <c r="F117" s="12"/>
      <c r="G117" s="12"/>
      <c r="H117" s="12"/>
      <c r="I117" s="12"/>
      <c r="J117" s="12"/>
      <c r="K117" s="12"/>
      <c r="L117" s="12"/>
      <c r="M117" s="12"/>
      <c r="N117" s="10"/>
      <c r="O117" s="12"/>
      <c r="P117" s="10"/>
      <c r="Q117" s="10"/>
      <c r="R117" s="10"/>
      <c r="S117" s="10"/>
      <c r="T117" s="12"/>
      <c r="U117" s="12"/>
      <c r="V117" s="2"/>
      <c r="W117" s="12"/>
      <c r="X117" s="12"/>
      <c r="Y117" s="12"/>
      <c r="Z117" s="12"/>
      <c r="AA117" s="12"/>
      <c r="AB117" s="12"/>
      <c r="AC117" s="12"/>
      <c r="AD117" s="12"/>
      <c r="AE117" s="12"/>
      <c r="AF117" s="12"/>
      <c r="AG117" s="12"/>
      <c r="AH117" s="12"/>
      <c r="AI117" s="10"/>
      <c r="AJ117" s="12"/>
      <c r="AK117" s="10"/>
      <c r="AL117" s="10"/>
      <c r="AM117" s="10"/>
      <c r="AN117" s="10"/>
      <c r="AO117" s="12"/>
      <c r="AP117" s="15"/>
      <c r="AQ117" s="15"/>
      <c r="AR117" s="15"/>
      <c r="AS117" s="17"/>
      <c r="AT117" s="2"/>
      <c r="AU117" s="118"/>
      <c r="AV117" s="2"/>
      <c r="AW117" s="2"/>
      <c r="AX117" s="2"/>
      <c r="AY117" s="2"/>
      <c r="AZ117" s="2"/>
      <c r="BA117" s="2"/>
      <c r="BB117" s="2"/>
      <c r="BC117" s="2"/>
      <c r="BD117" s="2"/>
      <c r="BE117" s="2"/>
      <c r="BF117" s="2"/>
      <c r="BG117" s="2"/>
      <c r="BI117" s="2"/>
      <c r="BJ117" s="2"/>
      <c r="BL117" s="2"/>
      <c r="BM117" s="2"/>
      <c r="BN117" s="2"/>
      <c r="BO117" s="2"/>
      <c r="BP117" s="2"/>
      <c r="BQ117" s="2"/>
      <c r="BR117" s="2"/>
      <c r="BS117" s="2"/>
      <c r="BT117" s="2"/>
      <c r="BU117" s="2"/>
      <c r="BV117" s="2"/>
      <c r="BW117" s="2"/>
      <c r="BX117" s="2"/>
      <c r="BY117" s="2"/>
      <c r="BZ117" s="2"/>
    </row>
    <row r="118" spans="1:78" s="42" customFormat="1">
      <c r="A118" s="2"/>
      <c r="B118" s="12"/>
      <c r="C118" s="12"/>
      <c r="D118" s="12"/>
      <c r="E118" s="12"/>
      <c r="F118" s="12"/>
      <c r="G118" s="12"/>
      <c r="H118" s="12"/>
      <c r="I118" s="12"/>
      <c r="J118" s="12"/>
      <c r="K118" s="12"/>
      <c r="L118" s="12"/>
      <c r="M118" s="12"/>
      <c r="N118" s="10"/>
      <c r="O118" s="12"/>
      <c r="P118" s="10"/>
      <c r="Q118" s="10"/>
      <c r="R118" s="10"/>
      <c r="S118" s="10"/>
      <c r="T118" s="12"/>
      <c r="U118" s="12"/>
      <c r="V118" s="2"/>
      <c r="W118" s="12"/>
      <c r="X118" s="12"/>
      <c r="Y118" s="12"/>
      <c r="Z118" s="12"/>
      <c r="AA118" s="12"/>
      <c r="AB118" s="12"/>
      <c r="AC118" s="12"/>
      <c r="AD118" s="12"/>
      <c r="AE118" s="12"/>
      <c r="AF118" s="12"/>
      <c r="AG118" s="12"/>
      <c r="AH118" s="12"/>
      <c r="AI118" s="10"/>
      <c r="AJ118" s="12"/>
      <c r="AK118" s="10"/>
      <c r="AL118" s="10"/>
      <c r="AM118" s="10"/>
      <c r="AN118" s="10"/>
      <c r="AO118" s="12"/>
      <c r="AP118" s="15"/>
      <c r="AQ118" s="15"/>
      <c r="AR118" s="15"/>
      <c r="AS118" s="17"/>
      <c r="AT118" s="2"/>
      <c r="AU118" s="118"/>
      <c r="AV118" s="2"/>
      <c r="AW118" s="2"/>
      <c r="AX118" s="2"/>
      <c r="AY118" s="2"/>
      <c r="AZ118" s="2"/>
      <c r="BA118" s="2"/>
      <c r="BB118" s="2"/>
      <c r="BC118" s="2"/>
      <c r="BD118" s="2"/>
      <c r="BE118" s="2"/>
      <c r="BF118" s="2"/>
      <c r="BG118" s="2"/>
      <c r="BI118" s="2"/>
      <c r="BJ118" s="2"/>
      <c r="BL118" s="2"/>
      <c r="BM118" s="2"/>
      <c r="BN118" s="2"/>
      <c r="BO118" s="2"/>
      <c r="BP118" s="2"/>
      <c r="BQ118" s="2"/>
      <c r="BR118" s="2"/>
      <c r="BS118" s="2"/>
      <c r="BT118" s="2"/>
      <c r="BU118" s="2"/>
      <c r="BV118" s="2"/>
      <c r="BW118" s="2"/>
      <c r="BX118" s="2"/>
      <c r="BY118" s="2"/>
      <c r="BZ118" s="2"/>
    </row>
    <row r="119" spans="1:78" s="42" customFormat="1">
      <c r="A119" s="2"/>
      <c r="B119" s="12"/>
      <c r="C119" s="12"/>
      <c r="D119" s="12"/>
      <c r="E119" s="12"/>
      <c r="F119" s="12"/>
      <c r="G119" s="12"/>
      <c r="H119" s="12"/>
      <c r="I119" s="12"/>
      <c r="J119" s="12"/>
      <c r="K119" s="12"/>
      <c r="L119" s="12"/>
      <c r="M119" s="12"/>
      <c r="N119" s="10"/>
      <c r="O119" s="12"/>
      <c r="P119" s="10"/>
      <c r="Q119" s="10"/>
      <c r="R119" s="10"/>
      <c r="S119" s="10"/>
      <c r="T119" s="12"/>
      <c r="U119" s="12"/>
      <c r="V119" s="2"/>
      <c r="W119" s="12"/>
      <c r="X119" s="12"/>
      <c r="Y119" s="12"/>
      <c r="Z119" s="12"/>
      <c r="AA119" s="12"/>
      <c r="AB119" s="12"/>
      <c r="AC119" s="12"/>
      <c r="AD119" s="12"/>
      <c r="AE119" s="12"/>
      <c r="AF119" s="12"/>
      <c r="AG119" s="12"/>
      <c r="AH119" s="12"/>
      <c r="AI119" s="10"/>
      <c r="AJ119" s="12"/>
      <c r="AK119" s="10"/>
      <c r="AL119" s="10"/>
      <c r="AM119" s="10"/>
      <c r="AN119" s="10"/>
      <c r="AO119" s="12"/>
      <c r="AP119" s="15"/>
      <c r="AQ119" s="15"/>
      <c r="AR119" s="15"/>
      <c r="AS119" s="17"/>
      <c r="AT119" s="2"/>
      <c r="AU119" s="118"/>
      <c r="AV119" s="2"/>
      <c r="AW119" s="2"/>
      <c r="AX119" s="2"/>
      <c r="AY119" s="2"/>
      <c r="AZ119" s="2"/>
      <c r="BA119" s="2"/>
      <c r="BB119" s="2"/>
      <c r="BC119" s="2"/>
      <c r="BD119" s="2"/>
      <c r="BE119" s="2"/>
      <c r="BF119" s="2"/>
      <c r="BG119" s="2"/>
      <c r="BI119" s="2"/>
      <c r="BJ119" s="2"/>
      <c r="BL119" s="2"/>
      <c r="BM119" s="2"/>
      <c r="BN119" s="2"/>
      <c r="BO119" s="2"/>
      <c r="BP119" s="2"/>
      <c r="BQ119" s="2"/>
      <c r="BR119" s="2"/>
      <c r="BS119" s="2"/>
      <c r="BT119" s="2"/>
      <c r="BU119" s="2"/>
      <c r="BV119" s="2"/>
      <c r="BW119" s="2"/>
      <c r="BX119" s="2"/>
      <c r="BY119" s="2"/>
      <c r="BZ119" s="2"/>
    </row>
    <row r="120" spans="1:78" s="42" customFormat="1">
      <c r="A120" s="2"/>
      <c r="B120" s="12"/>
      <c r="C120" s="12"/>
      <c r="D120" s="12"/>
      <c r="E120" s="12"/>
      <c r="F120" s="12"/>
      <c r="G120" s="12"/>
      <c r="H120" s="12"/>
      <c r="I120" s="12"/>
      <c r="J120" s="12"/>
      <c r="K120" s="12"/>
      <c r="L120" s="12"/>
      <c r="M120" s="12"/>
      <c r="N120" s="10"/>
      <c r="O120" s="12"/>
      <c r="P120" s="10"/>
      <c r="Q120" s="10"/>
      <c r="R120" s="10"/>
      <c r="S120" s="10"/>
      <c r="T120" s="12"/>
      <c r="U120" s="12"/>
      <c r="V120" s="2"/>
      <c r="W120" s="12"/>
      <c r="X120" s="12"/>
      <c r="Y120" s="12"/>
      <c r="Z120" s="12"/>
      <c r="AA120" s="12"/>
      <c r="AB120" s="12"/>
      <c r="AC120" s="12"/>
      <c r="AD120" s="12"/>
      <c r="AE120" s="12"/>
      <c r="AF120" s="12"/>
      <c r="AG120" s="12"/>
      <c r="AH120" s="12"/>
      <c r="AI120" s="10"/>
      <c r="AJ120" s="12"/>
      <c r="AK120" s="10"/>
      <c r="AL120" s="10"/>
      <c r="AM120" s="10"/>
      <c r="AN120" s="10"/>
      <c r="AO120" s="12"/>
      <c r="AP120" s="15"/>
      <c r="AQ120" s="15"/>
      <c r="AR120" s="15"/>
      <c r="AS120" s="17"/>
      <c r="AT120" s="2"/>
      <c r="AU120" s="118"/>
      <c r="AV120" s="2"/>
      <c r="AW120" s="2"/>
      <c r="AX120" s="2"/>
      <c r="AY120" s="2"/>
      <c r="AZ120" s="2"/>
      <c r="BA120" s="2"/>
      <c r="BB120" s="2"/>
      <c r="BC120" s="2"/>
      <c r="BD120" s="2"/>
      <c r="BE120" s="2"/>
      <c r="BF120" s="2"/>
      <c r="BG120" s="2"/>
      <c r="BI120" s="2"/>
      <c r="BJ120" s="2"/>
      <c r="BL120" s="2"/>
      <c r="BM120" s="2"/>
      <c r="BN120" s="2"/>
      <c r="BO120" s="2"/>
      <c r="BP120" s="2"/>
      <c r="BQ120" s="2"/>
      <c r="BR120" s="2"/>
      <c r="BS120" s="2"/>
      <c r="BT120" s="2"/>
      <c r="BU120" s="2"/>
      <c r="BV120" s="2"/>
      <c r="BW120" s="2"/>
      <c r="BX120" s="2"/>
      <c r="BY120" s="2"/>
      <c r="BZ120" s="2"/>
    </row>
    <row r="121" spans="1:78" s="42" customFormat="1">
      <c r="A121" s="2"/>
      <c r="B121" s="12"/>
      <c r="C121" s="12"/>
      <c r="D121" s="12"/>
      <c r="E121" s="12"/>
      <c r="F121" s="12"/>
      <c r="G121" s="12"/>
      <c r="H121" s="12"/>
      <c r="I121" s="12"/>
      <c r="J121" s="12"/>
      <c r="K121" s="12"/>
      <c r="L121" s="12"/>
      <c r="M121" s="12"/>
      <c r="N121" s="10"/>
      <c r="O121" s="12"/>
      <c r="P121" s="10"/>
      <c r="Q121" s="10"/>
      <c r="R121" s="10"/>
      <c r="S121" s="10"/>
      <c r="T121" s="12"/>
      <c r="U121" s="12"/>
      <c r="V121" s="2"/>
      <c r="W121" s="12"/>
      <c r="X121" s="12"/>
      <c r="Y121" s="12"/>
      <c r="Z121" s="12"/>
      <c r="AA121" s="12"/>
      <c r="AB121" s="12"/>
      <c r="AC121" s="12"/>
      <c r="AD121" s="12"/>
      <c r="AE121" s="12"/>
      <c r="AF121" s="12"/>
      <c r="AG121" s="12"/>
      <c r="AH121" s="12"/>
      <c r="AI121" s="10"/>
      <c r="AJ121" s="12"/>
      <c r="AK121" s="10"/>
      <c r="AL121" s="10"/>
      <c r="AM121" s="10"/>
      <c r="AN121" s="10"/>
      <c r="AO121" s="12"/>
      <c r="AP121" s="15"/>
      <c r="AQ121" s="15"/>
      <c r="AR121" s="15"/>
      <c r="AS121" s="17"/>
      <c r="AT121" s="2"/>
      <c r="AU121" s="118"/>
      <c r="AV121" s="2"/>
      <c r="AW121" s="2"/>
      <c r="AX121" s="2"/>
      <c r="AY121" s="2"/>
      <c r="AZ121" s="2"/>
      <c r="BA121" s="2"/>
      <c r="BB121" s="2"/>
      <c r="BC121" s="2"/>
      <c r="BD121" s="2"/>
      <c r="BE121" s="2"/>
      <c r="BF121" s="2"/>
      <c r="BG121" s="2"/>
      <c r="BI121" s="2"/>
      <c r="BJ121" s="2"/>
      <c r="BL121" s="2"/>
      <c r="BM121" s="2"/>
      <c r="BN121" s="2"/>
      <c r="BO121" s="2"/>
      <c r="BP121" s="2"/>
      <c r="BQ121" s="2"/>
      <c r="BR121" s="2"/>
      <c r="BS121" s="2"/>
      <c r="BT121" s="2"/>
      <c r="BU121" s="2"/>
      <c r="BV121" s="2"/>
      <c r="BW121" s="2"/>
      <c r="BX121" s="2"/>
      <c r="BY121" s="2"/>
      <c r="BZ121" s="2"/>
    </row>
    <row r="122" spans="1:78" s="42" customFormat="1">
      <c r="A122" s="2"/>
      <c r="B122" s="12"/>
      <c r="C122" s="12"/>
      <c r="D122" s="12"/>
      <c r="E122" s="12"/>
      <c r="F122" s="12"/>
      <c r="G122" s="12"/>
      <c r="H122" s="12"/>
      <c r="I122" s="12"/>
      <c r="J122" s="12"/>
      <c r="K122" s="12"/>
      <c r="L122" s="12"/>
      <c r="M122" s="12"/>
      <c r="N122" s="10"/>
      <c r="O122" s="12"/>
      <c r="P122" s="10"/>
      <c r="Q122" s="10"/>
      <c r="R122" s="10"/>
      <c r="S122" s="10"/>
      <c r="T122" s="12"/>
      <c r="U122" s="12"/>
      <c r="V122" s="2"/>
      <c r="W122" s="12"/>
      <c r="X122" s="12"/>
      <c r="Y122" s="12"/>
      <c r="Z122" s="12"/>
      <c r="AA122" s="12"/>
      <c r="AB122" s="12"/>
      <c r="AC122" s="12"/>
      <c r="AD122" s="12"/>
      <c r="AE122" s="12"/>
      <c r="AF122" s="12"/>
      <c r="AG122" s="12"/>
      <c r="AH122" s="12"/>
      <c r="AI122" s="10"/>
      <c r="AJ122" s="12"/>
      <c r="AK122" s="10"/>
      <c r="AL122" s="10"/>
      <c r="AM122" s="10"/>
      <c r="AN122" s="10"/>
      <c r="AO122" s="12"/>
      <c r="AP122" s="15"/>
      <c r="AQ122" s="15"/>
      <c r="AR122" s="15"/>
      <c r="AS122" s="17"/>
      <c r="AT122" s="2"/>
      <c r="AU122" s="118"/>
      <c r="AV122" s="2"/>
      <c r="AW122" s="2"/>
      <c r="AX122" s="2"/>
      <c r="AY122" s="2"/>
      <c r="AZ122" s="2"/>
      <c r="BA122" s="2"/>
      <c r="BB122" s="2"/>
      <c r="BC122" s="2"/>
      <c r="BD122" s="2"/>
      <c r="BE122" s="2"/>
      <c r="BF122" s="2"/>
      <c r="BG122" s="2"/>
      <c r="BI122" s="2"/>
      <c r="BJ122" s="2"/>
      <c r="BL122" s="2"/>
      <c r="BM122" s="2"/>
      <c r="BN122" s="2"/>
      <c r="BO122" s="2"/>
      <c r="BP122" s="2"/>
      <c r="BQ122" s="2"/>
      <c r="BR122" s="2"/>
      <c r="BS122" s="2"/>
      <c r="BT122" s="2"/>
      <c r="BU122" s="2"/>
      <c r="BV122" s="2"/>
      <c r="BW122" s="2"/>
      <c r="BX122" s="2"/>
      <c r="BY122" s="2"/>
      <c r="BZ122" s="2"/>
    </row>
    <row r="123" spans="1:78" s="17" customFormat="1">
      <c r="A123" s="2"/>
      <c r="B123" s="12"/>
      <c r="C123" s="12"/>
      <c r="D123" s="12"/>
      <c r="E123" s="12"/>
      <c r="F123" s="12"/>
      <c r="G123" s="12"/>
      <c r="H123" s="12"/>
      <c r="I123" s="12"/>
      <c r="J123" s="12"/>
      <c r="K123" s="12"/>
      <c r="L123" s="12"/>
      <c r="M123" s="12"/>
      <c r="N123" s="10"/>
      <c r="O123" s="12"/>
      <c r="P123" s="10"/>
      <c r="Q123" s="10"/>
      <c r="R123" s="10"/>
      <c r="S123" s="10"/>
      <c r="T123" s="12"/>
      <c r="U123" s="12"/>
      <c r="V123" s="2"/>
      <c r="W123" s="12"/>
      <c r="X123" s="12"/>
      <c r="Y123" s="12"/>
      <c r="Z123" s="12"/>
      <c r="AA123" s="12"/>
      <c r="AB123" s="12"/>
      <c r="AC123" s="12"/>
      <c r="AD123" s="12"/>
      <c r="AE123" s="12"/>
      <c r="AF123" s="12"/>
      <c r="AG123" s="12"/>
      <c r="AH123" s="12"/>
      <c r="AI123" s="10"/>
      <c r="AJ123" s="12"/>
      <c r="AK123" s="10"/>
      <c r="AL123" s="10"/>
      <c r="AM123" s="10"/>
      <c r="AN123" s="10"/>
      <c r="AO123" s="12"/>
      <c r="AP123" s="15"/>
      <c r="AQ123" s="15"/>
      <c r="AR123" s="15"/>
      <c r="AT123" s="2"/>
      <c r="AU123" s="118"/>
      <c r="AV123" s="2"/>
      <c r="AW123" s="2"/>
      <c r="AX123" s="2"/>
      <c r="AY123" s="2"/>
      <c r="AZ123" s="2"/>
      <c r="BA123" s="2"/>
      <c r="BB123" s="2"/>
      <c r="BC123" s="2"/>
      <c r="BD123" s="2"/>
      <c r="BE123" s="2"/>
      <c r="BF123" s="2"/>
      <c r="BG123" s="2"/>
      <c r="BH123" s="42"/>
      <c r="BI123" s="2"/>
      <c r="BJ123" s="2"/>
      <c r="BK123" s="42"/>
      <c r="BL123" s="2"/>
      <c r="BM123" s="2"/>
      <c r="BN123" s="2"/>
      <c r="BO123" s="2"/>
      <c r="BP123" s="2"/>
      <c r="BQ123" s="2"/>
      <c r="BR123" s="2"/>
      <c r="BS123" s="2"/>
      <c r="BT123" s="2"/>
      <c r="BU123" s="2"/>
      <c r="BV123" s="2"/>
      <c r="BW123" s="2"/>
      <c r="BX123" s="2"/>
      <c r="BY123" s="2"/>
      <c r="BZ123" s="2"/>
    </row>
    <row r="124" spans="1:78" s="17" customFormat="1">
      <c r="A124" s="2"/>
      <c r="B124" s="12"/>
      <c r="C124" s="12"/>
      <c r="D124" s="12"/>
      <c r="E124" s="12"/>
      <c r="F124" s="12"/>
      <c r="G124" s="12"/>
      <c r="H124" s="12"/>
      <c r="I124" s="12"/>
      <c r="J124" s="12"/>
      <c r="K124" s="12"/>
      <c r="L124" s="12"/>
      <c r="M124" s="12"/>
      <c r="N124" s="10"/>
      <c r="O124" s="12"/>
      <c r="P124" s="10"/>
      <c r="Q124" s="10"/>
      <c r="R124" s="10"/>
      <c r="S124" s="10"/>
      <c r="T124" s="12"/>
      <c r="U124" s="12"/>
      <c r="V124" s="2"/>
      <c r="W124" s="12"/>
      <c r="X124" s="12"/>
      <c r="Y124" s="12"/>
      <c r="Z124" s="12"/>
      <c r="AA124" s="12"/>
      <c r="AB124" s="12"/>
      <c r="AC124" s="12"/>
      <c r="AD124" s="12"/>
      <c r="AE124" s="12"/>
      <c r="AF124" s="12"/>
      <c r="AG124" s="12"/>
      <c r="AH124" s="12"/>
      <c r="AI124" s="10"/>
      <c r="AJ124" s="12"/>
      <c r="AK124" s="10"/>
      <c r="AL124" s="10"/>
      <c r="AM124" s="10"/>
      <c r="AN124" s="10"/>
      <c r="AO124" s="12"/>
      <c r="AP124" s="15"/>
      <c r="AQ124" s="15"/>
      <c r="AR124" s="15"/>
      <c r="AT124" s="2"/>
      <c r="AU124" s="118"/>
      <c r="AV124" s="2"/>
      <c r="AW124" s="2"/>
      <c r="AX124" s="2"/>
      <c r="AY124" s="2"/>
      <c r="AZ124" s="2"/>
      <c r="BA124" s="2"/>
      <c r="BB124" s="2"/>
      <c r="BC124" s="2"/>
      <c r="BD124" s="2"/>
      <c r="BE124" s="2"/>
      <c r="BF124" s="2"/>
      <c r="BG124" s="2"/>
      <c r="BH124" s="42"/>
      <c r="BI124" s="2"/>
      <c r="BJ124" s="2"/>
      <c r="BK124" s="42"/>
      <c r="BL124" s="2"/>
      <c r="BM124" s="2"/>
      <c r="BN124" s="2"/>
      <c r="BO124" s="2"/>
      <c r="BP124" s="2"/>
      <c r="BQ124" s="2"/>
      <c r="BR124" s="2"/>
      <c r="BS124" s="2"/>
      <c r="BT124" s="2"/>
      <c r="BU124" s="2"/>
      <c r="BV124" s="2"/>
      <c r="BW124" s="2"/>
      <c r="BX124" s="2"/>
      <c r="BY124" s="2"/>
      <c r="BZ124" s="2"/>
    </row>
    <row r="125" spans="1:78" s="17" customFormat="1">
      <c r="A125" s="2"/>
      <c r="B125" s="12"/>
      <c r="C125" s="12"/>
      <c r="D125" s="12"/>
      <c r="E125" s="12"/>
      <c r="F125" s="12"/>
      <c r="G125" s="12"/>
      <c r="H125" s="12"/>
      <c r="I125" s="12"/>
      <c r="J125" s="12"/>
      <c r="K125" s="12"/>
      <c r="L125" s="12"/>
      <c r="M125" s="12"/>
      <c r="N125" s="10"/>
      <c r="O125" s="12"/>
      <c r="P125" s="10"/>
      <c r="Q125" s="10"/>
      <c r="R125" s="10"/>
      <c r="S125" s="10"/>
      <c r="T125" s="12"/>
      <c r="U125" s="12"/>
      <c r="V125" s="2"/>
      <c r="W125" s="12"/>
      <c r="X125" s="12"/>
      <c r="Y125" s="12"/>
      <c r="Z125" s="12"/>
      <c r="AA125" s="12"/>
      <c r="AB125" s="12"/>
      <c r="AC125" s="12"/>
      <c r="AD125" s="12"/>
      <c r="AE125" s="12"/>
      <c r="AF125" s="12"/>
      <c r="AG125" s="12"/>
      <c r="AH125" s="12"/>
      <c r="AI125" s="10"/>
      <c r="AJ125" s="12"/>
      <c r="AK125" s="10"/>
      <c r="AL125" s="10"/>
      <c r="AM125" s="10"/>
      <c r="AN125" s="10"/>
      <c r="AO125" s="12"/>
      <c r="AP125" s="15"/>
      <c r="AQ125" s="15"/>
      <c r="AR125" s="15"/>
      <c r="AT125" s="2"/>
      <c r="AU125" s="118"/>
      <c r="AV125" s="2"/>
      <c r="AW125" s="2"/>
      <c r="AX125" s="2"/>
      <c r="AY125" s="2"/>
      <c r="AZ125" s="2"/>
      <c r="BA125" s="2"/>
      <c r="BB125" s="2"/>
      <c r="BC125" s="2"/>
      <c r="BD125" s="2"/>
      <c r="BE125" s="2"/>
      <c r="BF125" s="2"/>
      <c r="BG125" s="2"/>
      <c r="BH125" s="42"/>
      <c r="BI125" s="2"/>
      <c r="BJ125" s="2"/>
      <c r="BK125" s="42"/>
      <c r="BL125" s="2"/>
      <c r="BM125" s="2"/>
      <c r="BN125" s="2"/>
      <c r="BO125" s="2"/>
      <c r="BP125" s="2"/>
      <c r="BQ125" s="2"/>
      <c r="BR125" s="2"/>
      <c r="BS125" s="2"/>
      <c r="BT125" s="2"/>
      <c r="BU125" s="2"/>
      <c r="BV125" s="2"/>
      <c r="BW125" s="2"/>
      <c r="BX125" s="2"/>
      <c r="BY125" s="2"/>
      <c r="BZ125" s="2"/>
    </row>
    <row r="126" spans="1:78" s="17" customFormat="1">
      <c r="A126" s="2"/>
      <c r="B126" s="12"/>
      <c r="C126" s="12"/>
      <c r="D126" s="12"/>
      <c r="E126" s="12"/>
      <c r="F126" s="12"/>
      <c r="G126" s="12"/>
      <c r="H126" s="12"/>
      <c r="I126" s="12"/>
      <c r="J126" s="12"/>
      <c r="K126" s="12"/>
      <c r="L126" s="12"/>
      <c r="M126" s="12"/>
      <c r="N126" s="10"/>
      <c r="O126" s="12"/>
      <c r="P126" s="10"/>
      <c r="Q126" s="10"/>
      <c r="R126" s="10"/>
      <c r="S126" s="10"/>
      <c r="T126" s="12"/>
      <c r="U126" s="12"/>
      <c r="V126" s="2"/>
      <c r="W126" s="12"/>
      <c r="X126" s="12"/>
      <c r="Y126" s="12"/>
      <c r="Z126" s="12"/>
      <c r="AA126" s="12"/>
      <c r="AB126" s="12"/>
      <c r="AC126" s="12"/>
      <c r="AD126" s="12"/>
      <c r="AE126" s="12"/>
      <c r="AF126" s="12"/>
      <c r="AG126" s="12"/>
      <c r="AH126" s="12"/>
      <c r="AI126" s="10"/>
      <c r="AJ126" s="12"/>
      <c r="AK126" s="10"/>
      <c r="AL126" s="10"/>
      <c r="AM126" s="10"/>
      <c r="AN126" s="10"/>
      <c r="AO126" s="12"/>
      <c r="AP126" s="15"/>
      <c r="AQ126" s="15"/>
      <c r="AR126" s="15"/>
      <c r="AT126" s="2"/>
      <c r="AU126" s="118"/>
      <c r="AV126" s="2"/>
      <c r="AW126" s="2"/>
      <c r="AX126" s="2"/>
      <c r="AY126" s="2"/>
      <c r="AZ126" s="2"/>
      <c r="BA126" s="2"/>
      <c r="BB126" s="2"/>
      <c r="BC126" s="2"/>
      <c r="BD126" s="2"/>
      <c r="BE126" s="2"/>
      <c r="BF126" s="2"/>
      <c r="BG126" s="2"/>
      <c r="BH126" s="42"/>
      <c r="BI126" s="2"/>
      <c r="BJ126" s="2"/>
      <c r="BK126" s="42"/>
      <c r="BL126" s="2"/>
      <c r="BM126" s="2"/>
      <c r="BN126" s="2"/>
      <c r="BO126" s="2"/>
      <c r="BP126" s="2"/>
      <c r="BQ126" s="2"/>
      <c r="BR126" s="2"/>
      <c r="BS126" s="2"/>
      <c r="BT126" s="2"/>
      <c r="BU126" s="2"/>
      <c r="BV126" s="2"/>
      <c r="BW126" s="2"/>
      <c r="BX126" s="2"/>
      <c r="BY126" s="2"/>
      <c r="BZ126" s="2"/>
    </row>
    <row r="127" spans="1:78" s="17" customFormat="1">
      <c r="A127" s="2"/>
      <c r="B127" s="12"/>
      <c r="C127" s="12"/>
      <c r="D127" s="12"/>
      <c r="E127" s="12"/>
      <c r="F127" s="12"/>
      <c r="G127" s="12"/>
      <c r="H127" s="12"/>
      <c r="I127" s="12"/>
      <c r="J127" s="12"/>
      <c r="K127" s="12"/>
      <c r="L127" s="12"/>
      <c r="M127" s="12"/>
      <c r="N127" s="10"/>
      <c r="O127" s="12"/>
      <c r="P127" s="10"/>
      <c r="Q127" s="10"/>
      <c r="R127" s="10"/>
      <c r="S127" s="10"/>
      <c r="T127" s="12"/>
      <c r="U127" s="12"/>
      <c r="V127" s="2"/>
      <c r="W127" s="12"/>
      <c r="X127" s="12"/>
      <c r="Y127" s="12"/>
      <c r="Z127" s="12"/>
      <c r="AA127" s="12"/>
      <c r="AB127" s="12"/>
      <c r="AC127" s="12"/>
      <c r="AD127" s="12"/>
      <c r="AE127" s="12"/>
      <c r="AF127" s="12"/>
      <c r="AG127" s="12"/>
      <c r="AH127" s="12"/>
      <c r="AI127" s="10"/>
      <c r="AJ127" s="12"/>
      <c r="AK127" s="10"/>
      <c r="AL127" s="10"/>
      <c r="AM127" s="10"/>
      <c r="AN127" s="10"/>
      <c r="AO127" s="12"/>
      <c r="AP127" s="15"/>
      <c r="AQ127" s="15"/>
      <c r="AR127" s="15"/>
      <c r="AT127" s="2"/>
      <c r="AU127" s="118"/>
      <c r="AV127" s="2"/>
      <c r="AW127" s="2"/>
      <c r="AX127" s="2"/>
      <c r="AY127" s="2"/>
      <c r="AZ127" s="2"/>
      <c r="BA127" s="2"/>
      <c r="BB127" s="2"/>
      <c r="BC127" s="2"/>
      <c r="BD127" s="2"/>
      <c r="BE127" s="2"/>
      <c r="BF127" s="2"/>
      <c r="BG127" s="2"/>
      <c r="BH127" s="42"/>
      <c r="BI127" s="2"/>
      <c r="BJ127" s="2"/>
      <c r="BK127" s="42"/>
      <c r="BL127" s="2"/>
      <c r="BM127" s="2"/>
      <c r="BN127" s="2"/>
      <c r="BO127" s="2"/>
      <c r="BP127" s="2"/>
      <c r="BQ127" s="2"/>
      <c r="BR127" s="2"/>
      <c r="BS127" s="2"/>
      <c r="BT127" s="2"/>
      <c r="BU127" s="2"/>
      <c r="BV127" s="2"/>
      <c r="BW127" s="2"/>
      <c r="BX127" s="2"/>
      <c r="BY127" s="2"/>
      <c r="BZ127" s="2"/>
    </row>
    <row r="128" spans="1:78" s="17" customFormat="1">
      <c r="A128" s="2"/>
      <c r="B128" s="12"/>
      <c r="C128" s="12"/>
      <c r="D128" s="12"/>
      <c r="E128" s="12"/>
      <c r="F128" s="12"/>
      <c r="G128" s="12"/>
      <c r="H128" s="12"/>
      <c r="I128" s="12"/>
      <c r="J128" s="12"/>
      <c r="K128" s="12"/>
      <c r="L128" s="12"/>
      <c r="M128" s="12"/>
      <c r="N128" s="10"/>
      <c r="O128" s="12"/>
      <c r="P128" s="10"/>
      <c r="Q128" s="10"/>
      <c r="R128" s="10"/>
      <c r="S128" s="10"/>
      <c r="T128" s="12"/>
      <c r="U128" s="12"/>
      <c r="V128" s="2"/>
      <c r="W128" s="12"/>
      <c r="X128" s="12"/>
      <c r="Y128" s="12"/>
      <c r="Z128" s="12"/>
      <c r="AA128" s="12"/>
      <c r="AB128" s="12"/>
      <c r="AC128" s="12"/>
      <c r="AD128" s="12"/>
      <c r="AE128" s="12"/>
      <c r="AF128" s="12"/>
      <c r="AG128" s="12"/>
      <c r="AH128" s="12"/>
      <c r="AI128" s="10"/>
      <c r="AJ128" s="12"/>
      <c r="AK128" s="10"/>
      <c r="AL128" s="10"/>
      <c r="AM128" s="10"/>
      <c r="AN128" s="10"/>
      <c r="AO128" s="12"/>
      <c r="AP128" s="15"/>
      <c r="AQ128" s="15"/>
      <c r="AR128" s="15"/>
      <c r="AT128" s="2"/>
      <c r="AU128" s="118"/>
      <c r="AV128" s="2"/>
      <c r="AW128" s="2"/>
      <c r="AX128" s="2"/>
      <c r="AY128" s="2"/>
      <c r="AZ128" s="2"/>
      <c r="BA128" s="2"/>
      <c r="BB128" s="2"/>
      <c r="BC128" s="2"/>
      <c r="BD128" s="2"/>
      <c r="BE128" s="2"/>
      <c r="BF128" s="2"/>
      <c r="BG128" s="2"/>
      <c r="BH128" s="42"/>
      <c r="BI128" s="2"/>
      <c r="BJ128" s="2"/>
      <c r="BK128" s="42"/>
      <c r="BL128" s="2"/>
      <c r="BM128" s="2"/>
      <c r="BN128" s="2"/>
      <c r="BO128" s="2"/>
      <c r="BP128" s="2"/>
      <c r="BQ128" s="2"/>
      <c r="BR128" s="2"/>
      <c r="BS128" s="2"/>
      <c r="BT128" s="2"/>
      <c r="BU128" s="2"/>
      <c r="BV128" s="2"/>
      <c r="BW128" s="2"/>
      <c r="BX128" s="2"/>
      <c r="BY128" s="2"/>
      <c r="BZ128" s="2"/>
    </row>
    <row r="129" spans="1:78" s="17" customFormat="1">
      <c r="A129" s="2"/>
      <c r="B129" s="12"/>
      <c r="C129" s="12"/>
      <c r="D129" s="12"/>
      <c r="E129" s="12"/>
      <c r="F129" s="12"/>
      <c r="G129" s="12"/>
      <c r="H129" s="12"/>
      <c r="I129" s="12"/>
      <c r="J129" s="12"/>
      <c r="K129" s="12"/>
      <c r="L129" s="12"/>
      <c r="M129" s="12"/>
      <c r="N129" s="10"/>
      <c r="O129" s="12"/>
      <c r="P129" s="10"/>
      <c r="Q129" s="10"/>
      <c r="R129" s="10"/>
      <c r="S129" s="10"/>
      <c r="T129" s="12"/>
      <c r="U129" s="12"/>
      <c r="V129" s="2"/>
      <c r="W129" s="12"/>
      <c r="X129" s="12"/>
      <c r="Y129" s="12"/>
      <c r="Z129" s="12"/>
      <c r="AA129" s="12"/>
      <c r="AB129" s="12"/>
      <c r="AC129" s="12"/>
      <c r="AD129" s="12"/>
      <c r="AE129" s="12"/>
      <c r="AF129" s="12"/>
      <c r="AG129" s="12"/>
      <c r="AH129" s="12"/>
      <c r="AI129" s="10"/>
      <c r="AJ129" s="12"/>
      <c r="AK129" s="10"/>
      <c r="AL129" s="10"/>
      <c r="AM129" s="10"/>
      <c r="AN129" s="10"/>
      <c r="AO129" s="12"/>
      <c r="AP129" s="15"/>
      <c r="AQ129" s="15"/>
      <c r="AR129" s="15"/>
      <c r="AT129" s="2"/>
      <c r="AU129" s="118"/>
      <c r="AV129" s="2"/>
      <c r="AW129" s="2"/>
      <c r="AX129" s="2"/>
      <c r="AY129" s="2"/>
      <c r="AZ129" s="2"/>
      <c r="BA129" s="2"/>
      <c r="BB129" s="2"/>
      <c r="BC129" s="2"/>
      <c r="BD129" s="2"/>
      <c r="BE129" s="2"/>
      <c r="BF129" s="2"/>
      <c r="BG129" s="2"/>
      <c r="BH129" s="42"/>
      <c r="BI129" s="2"/>
      <c r="BJ129" s="2"/>
      <c r="BK129" s="42"/>
      <c r="BL129" s="2"/>
      <c r="BM129" s="2"/>
      <c r="BN129" s="2"/>
      <c r="BO129" s="2"/>
      <c r="BP129" s="2"/>
      <c r="BQ129" s="2"/>
      <c r="BR129" s="2"/>
      <c r="BS129" s="2"/>
      <c r="BT129" s="2"/>
      <c r="BU129" s="2"/>
      <c r="BV129" s="2"/>
      <c r="BW129" s="2"/>
      <c r="BX129" s="2"/>
      <c r="BY129" s="2"/>
      <c r="BZ129" s="2"/>
    </row>
    <row r="130" spans="1:78" s="17" customFormat="1">
      <c r="A130" s="2"/>
      <c r="B130" s="12"/>
      <c r="C130" s="12"/>
      <c r="D130" s="12"/>
      <c r="E130" s="12"/>
      <c r="F130" s="12"/>
      <c r="G130" s="12"/>
      <c r="H130" s="12"/>
      <c r="I130" s="12"/>
      <c r="J130" s="12"/>
      <c r="K130" s="12"/>
      <c r="L130" s="12"/>
      <c r="M130" s="12"/>
      <c r="N130" s="10"/>
      <c r="O130" s="12"/>
      <c r="P130" s="10"/>
      <c r="Q130" s="10"/>
      <c r="R130" s="10"/>
      <c r="S130" s="10"/>
      <c r="T130" s="12"/>
      <c r="U130" s="12"/>
      <c r="V130" s="2"/>
      <c r="W130" s="12"/>
      <c r="X130" s="12"/>
      <c r="Y130" s="12"/>
      <c r="Z130" s="12"/>
      <c r="AA130" s="12"/>
      <c r="AB130" s="12"/>
      <c r="AC130" s="12"/>
      <c r="AD130" s="12"/>
      <c r="AE130" s="12"/>
      <c r="AF130" s="12"/>
      <c r="AG130" s="12"/>
      <c r="AH130" s="12"/>
      <c r="AI130" s="10"/>
      <c r="AJ130" s="12"/>
      <c r="AK130" s="10"/>
      <c r="AL130" s="10"/>
      <c r="AM130" s="10"/>
      <c r="AN130" s="10"/>
      <c r="AO130" s="12"/>
      <c r="AP130" s="15"/>
      <c r="AQ130" s="15"/>
      <c r="AR130" s="15"/>
      <c r="AT130" s="2"/>
      <c r="AU130" s="118"/>
      <c r="AV130" s="2"/>
      <c r="AW130" s="2"/>
      <c r="AX130" s="2"/>
      <c r="AY130" s="2"/>
      <c r="AZ130" s="2"/>
      <c r="BA130" s="2"/>
      <c r="BB130" s="2"/>
      <c r="BC130" s="2"/>
      <c r="BD130" s="2"/>
      <c r="BE130" s="2"/>
      <c r="BF130" s="2"/>
      <c r="BG130" s="2"/>
      <c r="BH130" s="42"/>
      <c r="BI130" s="2"/>
      <c r="BJ130" s="2"/>
      <c r="BK130" s="42"/>
      <c r="BL130" s="2"/>
      <c r="BM130" s="2"/>
      <c r="BN130" s="2"/>
      <c r="BO130" s="2"/>
      <c r="BP130" s="2"/>
      <c r="BQ130" s="2"/>
      <c r="BR130" s="2"/>
      <c r="BS130" s="2"/>
      <c r="BT130" s="2"/>
      <c r="BU130" s="2"/>
      <c r="BV130" s="2"/>
      <c r="BW130" s="2"/>
      <c r="BX130" s="2"/>
      <c r="BY130" s="2"/>
      <c r="BZ130" s="2"/>
    </row>
    <row r="131" spans="1:78" s="17" customFormat="1">
      <c r="A131" s="2"/>
      <c r="B131" s="12"/>
      <c r="C131" s="12"/>
      <c r="D131" s="12"/>
      <c r="E131" s="12"/>
      <c r="F131" s="12"/>
      <c r="G131" s="12"/>
      <c r="H131" s="12"/>
      <c r="I131" s="12"/>
      <c r="J131" s="12"/>
      <c r="K131" s="12"/>
      <c r="L131" s="12"/>
      <c r="M131" s="12"/>
      <c r="N131" s="10"/>
      <c r="O131" s="12"/>
      <c r="P131" s="10"/>
      <c r="Q131" s="10"/>
      <c r="R131" s="10"/>
      <c r="S131" s="10"/>
      <c r="T131" s="12"/>
      <c r="U131" s="12"/>
      <c r="V131" s="2"/>
      <c r="W131" s="12"/>
      <c r="X131" s="12"/>
      <c r="Y131" s="12"/>
      <c r="Z131" s="12"/>
      <c r="AA131" s="12"/>
      <c r="AB131" s="12"/>
      <c r="AC131" s="12"/>
      <c r="AD131" s="12"/>
      <c r="AE131" s="12"/>
      <c r="AF131" s="12"/>
      <c r="AG131" s="12"/>
      <c r="AH131" s="12"/>
      <c r="AI131" s="10"/>
      <c r="AJ131" s="12"/>
      <c r="AK131" s="10"/>
      <c r="AL131" s="10"/>
      <c r="AM131" s="10"/>
      <c r="AN131" s="10"/>
      <c r="AO131" s="12"/>
      <c r="AP131" s="15"/>
      <c r="AQ131" s="15"/>
      <c r="AR131" s="15"/>
      <c r="AT131" s="2"/>
      <c r="AU131" s="118"/>
      <c r="AV131" s="2"/>
      <c r="AW131" s="2"/>
      <c r="AX131" s="2"/>
      <c r="AY131" s="2"/>
      <c r="AZ131" s="2"/>
      <c r="BA131" s="2"/>
      <c r="BB131" s="2"/>
      <c r="BC131" s="2"/>
      <c r="BD131" s="2"/>
      <c r="BE131" s="2"/>
      <c r="BF131" s="2"/>
      <c r="BG131" s="2"/>
      <c r="BH131" s="42"/>
      <c r="BI131" s="2"/>
      <c r="BJ131" s="2"/>
      <c r="BK131" s="42"/>
      <c r="BL131" s="2"/>
      <c r="BM131" s="2"/>
      <c r="BN131" s="2"/>
      <c r="BO131" s="2"/>
      <c r="BP131" s="2"/>
      <c r="BQ131" s="2"/>
      <c r="BR131" s="2"/>
      <c r="BS131" s="2"/>
      <c r="BT131" s="2"/>
      <c r="BU131" s="2"/>
      <c r="BV131" s="2"/>
      <c r="BW131" s="2"/>
      <c r="BX131" s="2"/>
      <c r="BY131" s="2"/>
      <c r="BZ131" s="2"/>
    </row>
    <row r="132" spans="1:78" s="17" customFormat="1">
      <c r="A132" s="2"/>
      <c r="B132" s="12"/>
      <c r="C132" s="12"/>
      <c r="D132" s="12"/>
      <c r="E132" s="12"/>
      <c r="F132" s="12"/>
      <c r="G132" s="12"/>
      <c r="H132" s="12"/>
      <c r="I132" s="12"/>
      <c r="J132" s="12"/>
      <c r="K132" s="12"/>
      <c r="L132" s="12"/>
      <c r="M132" s="12"/>
      <c r="N132" s="10"/>
      <c r="O132" s="12"/>
      <c r="P132" s="10"/>
      <c r="Q132" s="10"/>
      <c r="R132" s="10"/>
      <c r="S132" s="10"/>
      <c r="T132" s="12"/>
      <c r="U132" s="12"/>
      <c r="V132" s="2"/>
      <c r="W132" s="12"/>
      <c r="X132" s="12"/>
      <c r="Y132" s="12"/>
      <c r="Z132" s="12"/>
      <c r="AA132" s="12"/>
      <c r="AB132" s="12"/>
      <c r="AC132" s="12"/>
      <c r="AD132" s="12"/>
      <c r="AE132" s="12"/>
      <c r="AF132" s="12"/>
      <c r="AG132" s="12"/>
      <c r="AH132" s="12"/>
      <c r="AI132" s="10"/>
      <c r="AJ132" s="12"/>
      <c r="AK132" s="10"/>
      <c r="AL132" s="10"/>
      <c r="AM132" s="10"/>
      <c r="AN132" s="10"/>
      <c r="AO132" s="12"/>
      <c r="AP132" s="15"/>
      <c r="AQ132" s="15"/>
      <c r="AR132" s="15"/>
      <c r="AT132" s="2"/>
      <c r="AU132" s="118"/>
      <c r="AV132" s="2"/>
      <c r="AW132" s="2"/>
      <c r="AX132" s="2"/>
      <c r="AY132" s="2"/>
      <c r="AZ132" s="2"/>
      <c r="BA132" s="2"/>
      <c r="BB132" s="2"/>
      <c r="BC132" s="2"/>
      <c r="BD132" s="2"/>
      <c r="BE132" s="2"/>
      <c r="BF132" s="2"/>
      <c r="BG132" s="2"/>
      <c r="BH132" s="42"/>
      <c r="BI132" s="2"/>
      <c r="BJ132" s="2"/>
      <c r="BK132" s="42"/>
      <c r="BL132" s="2"/>
      <c r="BM132" s="2"/>
      <c r="BN132" s="2"/>
      <c r="BO132" s="2"/>
      <c r="BP132" s="2"/>
      <c r="BQ132" s="2"/>
      <c r="BR132" s="2"/>
      <c r="BS132" s="2"/>
      <c r="BT132" s="2"/>
      <c r="BU132" s="2"/>
      <c r="BV132" s="2"/>
      <c r="BW132" s="2"/>
      <c r="BX132" s="2"/>
      <c r="BY132" s="2"/>
      <c r="BZ132" s="2"/>
    </row>
    <row r="133" spans="1:78" s="17" customFormat="1">
      <c r="A133" s="2"/>
      <c r="B133" s="12"/>
      <c r="C133" s="12"/>
      <c r="D133" s="12"/>
      <c r="E133" s="12"/>
      <c r="F133" s="12"/>
      <c r="G133" s="12"/>
      <c r="H133" s="12"/>
      <c r="I133" s="12"/>
      <c r="J133" s="12"/>
      <c r="K133" s="12"/>
      <c r="L133" s="12"/>
      <c r="M133" s="12"/>
      <c r="N133" s="10"/>
      <c r="O133" s="12"/>
      <c r="P133" s="10"/>
      <c r="Q133" s="10"/>
      <c r="R133" s="10"/>
      <c r="S133" s="10"/>
      <c r="T133" s="12"/>
      <c r="U133" s="12"/>
      <c r="V133" s="2"/>
      <c r="W133" s="12"/>
      <c r="X133" s="12"/>
      <c r="Y133" s="12"/>
      <c r="Z133" s="12"/>
      <c r="AA133" s="12"/>
      <c r="AB133" s="12"/>
      <c r="AC133" s="12"/>
      <c r="AD133" s="12"/>
      <c r="AE133" s="12"/>
      <c r="AF133" s="12"/>
      <c r="AG133" s="12"/>
      <c r="AH133" s="12"/>
      <c r="AI133" s="10"/>
      <c r="AJ133" s="12"/>
      <c r="AK133" s="10"/>
      <c r="AL133" s="10"/>
      <c r="AM133" s="10"/>
      <c r="AN133" s="10"/>
      <c r="AO133" s="12"/>
      <c r="AP133" s="15"/>
      <c r="AQ133" s="15"/>
      <c r="AR133" s="15"/>
      <c r="AT133" s="2"/>
      <c r="AU133" s="118"/>
      <c r="AV133" s="2"/>
      <c r="AW133" s="2"/>
      <c r="AX133" s="2"/>
      <c r="AY133" s="2"/>
      <c r="AZ133" s="2"/>
      <c r="BA133" s="2"/>
      <c r="BB133" s="2"/>
      <c r="BC133" s="2"/>
      <c r="BD133" s="2"/>
      <c r="BE133" s="2"/>
      <c r="BF133" s="2"/>
      <c r="BG133" s="2"/>
      <c r="BH133" s="42"/>
      <c r="BI133" s="2"/>
      <c r="BJ133" s="2"/>
      <c r="BK133" s="42"/>
      <c r="BL133" s="2"/>
      <c r="BM133" s="2"/>
      <c r="BN133" s="2"/>
      <c r="BO133" s="2"/>
      <c r="BP133" s="2"/>
      <c r="BQ133" s="2"/>
      <c r="BR133" s="2"/>
      <c r="BS133" s="2"/>
      <c r="BT133" s="2"/>
      <c r="BU133" s="2"/>
      <c r="BV133" s="2"/>
      <c r="BW133" s="2"/>
      <c r="BX133" s="2"/>
      <c r="BY133" s="2"/>
      <c r="BZ133" s="2"/>
    </row>
    <row r="134" spans="1:78" s="17" customFormat="1">
      <c r="A134" s="2"/>
      <c r="B134" s="12"/>
      <c r="C134" s="12"/>
      <c r="D134" s="12"/>
      <c r="E134" s="12"/>
      <c r="F134" s="12"/>
      <c r="G134" s="12"/>
      <c r="H134" s="12"/>
      <c r="I134" s="12"/>
      <c r="J134" s="12"/>
      <c r="K134" s="12"/>
      <c r="L134" s="12"/>
      <c r="M134" s="12"/>
      <c r="N134" s="10"/>
      <c r="O134" s="12"/>
      <c r="P134" s="10"/>
      <c r="Q134" s="10"/>
      <c r="R134" s="10"/>
      <c r="S134" s="10"/>
      <c r="T134" s="12"/>
      <c r="U134" s="12"/>
      <c r="V134" s="2"/>
      <c r="W134" s="12"/>
      <c r="X134" s="12"/>
      <c r="Y134" s="12"/>
      <c r="Z134" s="12"/>
      <c r="AA134" s="12"/>
      <c r="AB134" s="12"/>
      <c r="AC134" s="12"/>
      <c r="AD134" s="12"/>
      <c r="AE134" s="12"/>
      <c r="AF134" s="12"/>
      <c r="AG134" s="12"/>
      <c r="AH134" s="12"/>
      <c r="AI134" s="10"/>
      <c r="AJ134" s="12"/>
      <c r="AK134" s="10"/>
      <c r="AL134" s="10"/>
      <c r="AM134" s="10"/>
      <c r="AN134" s="10"/>
      <c r="AO134" s="12"/>
      <c r="AP134" s="15"/>
      <c r="AQ134" s="15"/>
      <c r="AR134" s="15"/>
      <c r="AT134" s="2"/>
      <c r="AU134" s="118"/>
      <c r="AV134" s="2"/>
      <c r="AW134" s="2"/>
      <c r="AX134" s="2"/>
      <c r="AY134" s="2"/>
      <c r="AZ134" s="2"/>
      <c r="BA134" s="2"/>
      <c r="BB134" s="2"/>
      <c r="BC134" s="2"/>
      <c r="BD134" s="2"/>
      <c r="BE134" s="2"/>
      <c r="BF134" s="2"/>
      <c r="BG134" s="2"/>
      <c r="BH134" s="42"/>
      <c r="BI134" s="2"/>
      <c r="BJ134" s="2"/>
      <c r="BK134" s="42"/>
      <c r="BL134" s="2"/>
      <c r="BM134" s="2"/>
      <c r="BN134" s="2"/>
      <c r="BO134" s="2"/>
      <c r="BP134" s="2"/>
      <c r="BQ134" s="2"/>
      <c r="BR134" s="2"/>
      <c r="BS134" s="2"/>
      <c r="BT134" s="2"/>
      <c r="BU134" s="2"/>
      <c r="BV134" s="2"/>
      <c r="BW134" s="2"/>
      <c r="BX134" s="2"/>
      <c r="BY134" s="2"/>
      <c r="BZ134" s="2"/>
    </row>
    <row r="135" spans="1:78" s="17" customFormat="1">
      <c r="A135" s="2"/>
      <c r="B135" s="12"/>
      <c r="C135" s="12"/>
      <c r="D135" s="12"/>
      <c r="E135" s="12"/>
      <c r="F135" s="12"/>
      <c r="G135" s="12"/>
      <c r="H135" s="12"/>
      <c r="I135" s="12"/>
      <c r="J135" s="12"/>
      <c r="K135" s="12"/>
      <c r="L135" s="12"/>
      <c r="M135" s="12"/>
      <c r="N135" s="10"/>
      <c r="O135" s="12"/>
      <c r="P135" s="10"/>
      <c r="Q135" s="10"/>
      <c r="R135" s="10"/>
      <c r="S135" s="10"/>
      <c r="T135" s="12"/>
      <c r="U135" s="12"/>
      <c r="V135" s="2"/>
      <c r="W135" s="12"/>
      <c r="X135" s="12"/>
      <c r="Y135" s="12"/>
      <c r="Z135" s="12"/>
      <c r="AA135" s="12"/>
      <c r="AB135" s="12"/>
      <c r="AC135" s="12"/>
      <c r="AD135" s="12"/>
      <c r="AE135" s="12"/>
      <c r="AF135" s="12"/>
      <c r="AG135" s="12"/>
      <c r="AH135" s="12"/>
      <c r="AI135" s="10"/>
      <c r="AJ135" s="12"/>
      <c r="AK135" s="10"/>
      <c r="AL135" s="10"/>
      <c r="AM135" s="10"/>
      <c r="AN135" s="10"/>
      <c r="AO135" s="12"/>
      <c r="AP135" s="15"/>
      <c r="AQ135" s="15"/>
      <c r="AR135" s="15"/>
      <c r="AT135" s="2"/>
      <c r="AU135" s="118"/>
      <c r="AV135" s="2"/>
      <c r="AW135" s="2"/>
      <c r="AX135" s="2"/>
      <c r="AY135" s="2"/>
      <c r="AZ135" s="2"/>
      <c r="BA135" s="2"/>
      <c r="BB135" s="2"/>
      <c r="BC135" s="2"/>
      <c r="BD135" s="2"/>
      <c r="BE135" s="2"/>
      <c r="BF135" s="2"/>
      <c r="BG135" s="2"/>
      <c r="BH135" s="42"/>
      <c r="BI135" s="2"/>
      <c r="BJ135" s="2"/>
      <c r="BK135" s="42"/>
      <c r="BL135" s="2"/>
      <c r="BM135" s="2"/>
      <c r="BN135" s="2"/>
      <c r="BO135" s="2"/>
      <c r="BP135" s="2"/>
      <c r="BQ135" s="2"/>
      <c r="BR135" s="2"/>
      <c r="BS135" s="2"/>
      <c r="BT135" s="2"/>
      <c r="BU135" s="2"/>
      <c r="BV135" s="2"/>
      <c r="BW135" s="2"/>
      <c r="BX135" s="2"/>
      <c r="BY135" s="2"/>
      <c r="BZ135" s="2"/>
    </row>
    <row r="136" spans="1:78" s="17" customFormat="1">
      <c r="A136" s="2"/>
      <c r="B136" s="12"/>
      <c r="C136" s="12"/>
      <c r="D136" s="12"/>
      <c r="E136" s="12"/>
      <c r="F136" s="12"/>
      <c r="G136" s="12"/>
      <c r="H136" s="12"/>
      <c r="I136" s="12"/>
      <c r="J136" s="12"/>
      <c r="K136" s="12"/>
      <c r="L136" s="12"/>
      <c r="M136" s="12"/>
      <c r="N136" s="10"/>
      <c r="O136" s="12"/>
      <c r="P136" s="10"/>
      <c r="Q136" s="10"/>
      <c r="R136" s="10"/>
      <c r="S136" s="10"/>
      <c r="T136" s="12"/>
      <c r="U136" s="12"/>
      <c r="V136" s="2"/>
      <c r="W136" s="12"/>
      <c r="X136" s="12"/>
      <c r="Y136" s="12"/>
      <c r="Z136" s="12"/>
      <c r="AA136" s="12"/>
      <c r="AB136" s="12"/>
      <c r="AC136" s="12"/>
      <c r="AD136" s="12"/>
      <c r="AE136" s="12"/>
      <c r="AF136" s="12"/>
      <c r="AG136" s="12"/>
      <c r="AH136" s="12"/>
      <c r="AI136" s="10"/>
      <c r="AJ136" s="12"/>
      <c r="AK136" s="10"/>
      <c r="AL136" s="10"/>
      <c r="AM136" s="10"/>
      <c r="AN136" s="10"/>
      <c r="AO136" s="12"/>
      <c r="AP136" s="15"/>
      <c r="AQ136" s="15"/>
      <c r="AR136" s="15"/>
      <c r="AT136" s="2"/>
      <c r="AU136" s="118"/>
      <c r="AV136" s="2"/>
      <c r="AW136" s="2"/>
      <c r="AX136" s="2"/>
      <c r="AY136" s="2"/>
      <c r="AZ136" s="2"/>
      <c r="BA136" s="2"/>
      <c r="BB136" s="2"/>
      <c r="BC136" s="2"/>
      <c r="BD136" s="2"/>
      <c r="BE136" s="2"/>
      <c r="BF136" s="2"/>
      <c r="BG136" s="2"/>
      <c r="BH136" s="42"/>
      <c r="BI136" s="2"/>
      <c r="BJ136" s="2"/>
      <c r="BK136" s="42"/>
      <c r="BL136" s="2"/>
      <c r="BM136" s="2"/>
      <c r="BN136" s="2"/>
      <c r="BO136" s="2"/>
      <c r="BP136" s="2"/>
      <c r="BQ136" s="2"/>
      <c r="BR136" s="2"/>
      <c r="BS136" s="2"/>
      <c r="BT136" s="2"/>
      <c r="BU136" s="2"/>
      <c r="BV136" s="2"/>
      <c r="BW136" s="2"/>
      <c r="BX136" s="2"/>
      <c r="BY136" s="2"/>
      <c r="BZ136" s="2"/>
    </row>
    <row r="137" spans="1:78" s="17" customFormat="1">
      <c r="A137" s="2"/>
      <c r="B137" s="12"/>
      <c r="C137" s="12"/>
      <c r="D137" s="12"/>
      <c r="E137" s="12"/>
      <c r="F137" s="12"/>
      <c r="G137" s="12"/>
      <c r="H137" s="12"/>
      <c r="I137" s="12"/>
      <c r="J137" s="12"/>
      <c r="K137" s="12"/>
      <c r="L137" s="12"/>
      <c r="M137" s="12"/>
      <c r="N137" s="10"/>
      <c r="O137" s="12"/>
      <c r="P137" s="10"/>
      <c r="Q137" s="10"/>
      <c r="R137" s="10"/>
      <c r="S137" s="10"/>
      <c r="T137" s="12"/>
      <c r="U137" s="12"/>
      <c r="V137" s="2"/>
      <c r="W137" s="12"/>
      <c r="X137" s="12"/>
      <c r="Y137" s="12"/>
      <c r="Z137" s="12"/>
      <c r="AA137" s="12"/>
      <c r="AB137" s="12"/>
      <c r="AC137" s="12"/>
      <c r="AD137" s="12"/>
      <c r="AE137" s="12"/>
      <c r="AF137" s="12"/>
      <c r="AG137" s="12"/>
      <c r="AH137" s="12"/>
      <c r="AI137" s="10"/>
      <c r="AJ137" s="12"/>
      <c r="AK137" s="10"/>
      <c r="AL137" s="10"/>
      <c r="AM137" s="10"/>
      <c r="AN137" s="10"/>
      <c r="AO137" s="12"/>
      <c r="AP137" s="15"/>
      <c r="AQ137" s="15"/>
      <c r="AR137" s="15"/>
      <c r="AT137" s="2"/>
      <c r="AU137" s="118"/>
      <c r="AV137" s="2"/>
      <c r="AW137" s="2"/>
      <c r="AX137" s="2"/>
      <c r="AY137" s="2"/>
      <c r="AZ137" s="2"/>
      <c r="BA137" s="2"/>
      <c r="BB137" s="2"/>
      <c r="BC137" s="2"/>
      <c r="BD137" s="2"/>
      <c r="BE137" s="2"/>
      <c r="BF137" s="2"/>
      <c r="BG137" s="2"/>
      <c r="BH137" s="42"/>
      <c r="BI137" s="2"/>
      <c r="BJ137" s="2"/>
      <c r="BK137" s="42"/>
      <c r="BL137" s="2"/>
      <c r="BM137" s="2"/>
      <c r="BN137" s="2"/>
      <c r="BO137" s="2"/>
      <c r="BP137" s="2"/>
      <c r="BQ137" s="2"/>
      <c r="BR137" s="2"/>
      <c r="BS137" s="2"/>
      <c r="BT137" s="2"/>
      <c r="BU137" s="2"/>
      <c r="BV137" s="2"/>
      <c r="BW137" s="2"/>
      <c r="BX137" s="2"/>
      <c r="BY137" s="2"/>
      <c r="BZ137" s="2"/>
    </row>
    <row r="138" spans="1:78" s="17" customFormat="1">
      <c r="A138" s="2"/>
      <c r="B138" s="12"/>
      <c r="C138" s="12"/>
      <c r="D138" s="12"/>
      <c r="E138" s="12"/>
      <c r="F138" s="12"/>
      <c r="G138" s="12"/>
      <c r="H138" s="12"/>
      <c r="I138" s="12"/>
      <c r="J138" s="12"/>
      <c r="K138" s="12"/>
      <c r="L138" s="12"/>
      <c r="M138" s="12"/>
      <c r="N138" s="10"/>
      <c r="O138" s="12"/>
      <c r="P138" s="10"/>
      <c r="Q138" s="10"/>
      <c r="R138" s="10"/>
      <c r="S138" s="10"/>
      <c r="T138" s="12"/>
      <c r="U138" s="12"/>
      <c r="V138" s="2"/>
      <c r="W138" s="12"/>
      <c r="X138" s="12"/>
      <c r="Y138" s="12"/>
      <c r="Z138" s="12"/>
      <c r="AA138" s="12"/>
      <c r="AB138" s="12"/>
      <c r="AC138" s="12"/>
      <c r="AD138" s="12"/>
      <c r="AE138" s="12"/>
      <c r="AF138" s="12"/>
      <c r="AG138" s="12"/>
      <c r="AH138" s="12"/>
      <c r="AI138" s="10"/>
      <c r="AJ138" s="12"/>
      <c r="AK138" s="10"/>
      <c r="AL138" s="10"/>
      <c r="AM138" s="10"/>
      <c r="AN138" s="10"/>
      <c r="AO138" s="12"/>
      <c r="AP138" s="15"/>
      <c r="AQ138" s="15"/>
      <c r="AR138" s="15"/>
      <c r="AT138" s="2"/>
      <c r="AU138" s="118"/>
      <c r="AV138" s="2"/>
      <c r="AW138" s="2"/>
      <c r="AX138" s="2"/>
      <c r="AY138" s="2"/>
      <c r="AZ138" s="2"/>
      <c r="BA138" s="2"/>
      <c r="BB138" s="2"/>
      <c r="BC138" s="2"/>
      <c r="BD138" s="2"/>
      <c r="BE138" s="2"/>
      <c r="BF138" s="2"/>
      <c r="BG138" s="2"/>
      <c r="BH138" s="42"/>
      <c r="BI138" s="2"/>
      <c r="BJ138" s="2"/>
      <c r="BK138" s="42"/>
      <c r="BL138" s="2"/>
      <c r="BM138" s="2"/>
      <c r="BN138" s="2"/>
      <c r="BO138" s="2"/>
      <c r="BP138" s="2"/>
      <c r="BQ138" s="2"/>
      <c r="BR138" s="2"/>
      <c r="BS138" s="2"/>
      <c r="BT138" s="2"/>
      <c r="BU138" s="2"/>
      <c r="BV138" s="2"/>
      <c r="BW138" s="2"/>
      <c r="BX138" s="2"/>
      <c r="BY138" s="2"/>
      <c r="BZ138" s="2"/>
    </row>
    <row r="139" spans="1:78" s="17" customFormat="1">
      <c r="A139" s="2"/>
      <c r="B139" s="12"/>
      <c r="C139" s="12"/>
      <c r="D139" s="12"/>
      <c r="E139" s="12"/>
      <c r="F139" s="12"/>
      <c r="G139" s="12"/>
      <c r="H139" s="12"/>
      <c r="I139" s="12"/>
      <c r="J139" s="12"/>
      <c r="K139" s="12"/>
      <c r="L139" s="12"/>
      <c r="M139" s="12"/>
      <c r="N139" s="10"/>
      <c r="O139" s="12"/>
      <c r="P139" s="10"/>
      <c r="Q139" s="10"/>
      <c r="R139" s="10"/>
      <c r="S139" s="10"/>
      <c r="T139" s="12"/>
      <c r="U139" s="12"/>
      <c r="V139" s="2"/>
      <c r="W139" s="12"/>
      <c r="X139" s="12"/>
      <c r="Y139" s="12"/>
      <c r="Z139" s="12"/>
      <c r="AA139" s="12"/>
      <c r="AB139" s="12"/>
      <c r="AC139" s="12"/>
      <c r="AD139" s="12"/>
      <c r="AE139" s="12"/>
      <c r="AF139" s="12"/>
      <c r="AG139" s="12"/>
      <c r="AH139" s="12"/>
      <c r="AI139" s="10"/>
      <c r="AJ139" s="12"/>
      <c r="AK139" s="10"/>
      <c r="AL139" s="10"/>
      <c r="AM139" s="10"/>
      <c r="AN139" s="10"/>
      <c r="AO139" s="12"/>
      <c r="AP139" s="15"/>
      <c r="AQ139" s="15"/>
      <c r="AR139" s="15"/>
      <c r="AT139" s="2"/>
      <c r="AU139" s="118"/>
      <c r="AV139" s="2"/>
      <c r="AW139" s="2"/>
      <c r="AX139" s="2"/>
      <c r="AY139" s="2"/>
      <c r="AZ139" s="2"/>
      <c r="BA139" s="2"/>
      <c r="BB139" s="2"/>
      <c r="BC139" s="2"/>
      <c r="BD139" s="2"/>
      <c r="BE139" s="2"/>
      <c r="BF139" s="2"/>
      <c r="BG139" s="2"/>
      <c r="BH139" s="42"/>
      <c r="BI139" s="2"/>
      <c r="BJ139" s="2"/>
      <c r="BK139" s="42"/>
      <c r="BL139" s="2"/>
      <c r="BM139" s="2"/>
      <c r="BN139" s="2"/>
      <c r="BO139" s="2"/>
      <c r="BP139" s="2"/>
      <c r="BQ139" s="2"/>
      <c r="BR139" s="2"/>
      <c r="BS139" s="2"/>
      <c r="BT139" s="2"/>
      <c r="BU139" s="2"/>
      <c r="BV139" s="2"/>
      <c r="BW139" s="2"/>
      <c r="BX139" s="2"/>
      <c r="BY139" s="2"/>
      <c r="BZ139" s="2"/>
    </row>
    <row r="140" spans="1:78" s="17" customFormat="1">
      <c r="A140" s="2"/>
      <c r="B140" s="12"/>
      <c r="C140" s="12"/>
      <c r="D140" s="12"/>
      <c r="E140" s="12"/>
      <c r="F140" s="12"/>
      <c r="G140" s="12"/>
      <c r="H140" s="12"/>
      <c r="I140" s="12"/>
      <c r="J140" s="12"/>
      <c r="K140" s="12"/>
      <c r="L140" s="12"/>
      <c r="M140" s="12"/>
      <c r="N140" s="10"/>
      <c r="O140" s="12"/>
      <c r="P140" s="10"/>
      <c r="Q140" s="10"/>
      <c r="R140" s="10"/>
      <c r="S140" s="10"/>
      <c r="T140" s="12"/>
      <c r="U140" s="12"/>
      <c r="V140" s="2"/>
      <c r="W140" s="12"/>
      <c r="X140" s="12"/>
      <c r="Y140" s="12"/>
      <c r="Z140" s="12"/>
      <c r="AA140" s="12"/>
      <c r="AB140" s="12"/>
      <c r="AC140" s="12"/>
      <c r="AD140" s="12"/>
      <c r="AE140" s="12"/>
      <c r="AF140" s="12"/>
      <c r="AG140" s="12"/>
      <c r="AH140" s="12"/>
      <c r="AI140" s="10"/>
      <c r="AJ140" s="12"/>
      <c r="AK140" s="10"/>
      <c r="AL140" s="10"/>
      <c r="AM140" s="10"/>
      <c r="AN140" s="10"/>
      <c r="AO140" s="12"/>
      <c r="AP140" s="15"/>
      <c r="AQ140" s="15"/>
      <c r="AR140" s="15"/>
      <c r="AT140" s="2"/>
      <c r="AU140" s="118"/>
      <c r="AV140" s="2"/>
      <c r="AW140" s="2"/>
      <c r="AX140" s="2"/>
      <c r="AY140" s="2"/>
      <c r="AZ140" s="2"/>
      <c r="BA140" s="2"/>
      <c r="BB140" s="2"/>
      <c r="BC140" s="2"/>
      <c r="BD140" s="2"/>
      <c r="BE140" s="2"/>
      <c r="BF140" s="2"/>
      <c r="BG140" s="2"/>
      <c r="BH140" s="42"/>
      <c r="BI140" s="2"/>
      <c r="BJ140" s="2"/>
      <c r="BK140" s="42"/>
      <c r="BL140" s="2"/>
      <c r="BM140" s="2"/>
      <c r="BN140" s="2"/>
      <c r="BO140" s="2"/>
      <c r="BP140" s="2"/>
      <c r="BQ140" s="2"/>
      <c r="BR140" s="2"/>
      <c r="BS140" s="2"/>
      <c r="BT140" s="2"/>
      <c r="BU140" s="2"/>
      <c r="BV140" s="2"/>
      <c r="BW140" s="2"/>
      <c r="BX140" s="2"/>
      <c r="BY140" s="2"/>
      <c r="BZ140" s="2"/>
    </row>
    <row r="141" spans="1:78" s="17" customFormat="1">
      <c r="A141" s="2"/>
      <c r="B141" s="12"/>
      <c r="C141" s="12"/>
      <c r="D141" s="12"/>
      <c r="E141" s="12"/>
      <c r="F141" s="12"/>
      <c r="G141" s="12"/>
      <c r="H141" s="12"/>
      <c r="I141" s="12"/>
      <c r="J141" s="12"/>
      <c r="K141" s="12"/>
      <c r="L141" s="12"/>
      <c r="M141" s="12"/>
      <c r="N141" s="10"/>
      <c r="O141" s="12"/>
      <c r="P141" s="10"/>
      <c r="Q141" s="10"/>
      <c r="R141" s="10"/>
      <c r="S141" s="10"/>
      <c r="T141" s="12"/>
      <c r="U141" s="12"/>
      <c r="V141" s="2"/>
      <c r="W141" s="12"/>
      <c r="X141" s="12"/>
      <c r="Y141" s="12"/>
      <c r="Z141" s="12"/>
      <c r="AA141" s="12"/>
      <c r="AB141" s="12"/>
      <c r="AC141" s="12"/>
      <c r="AD141" s="12"/>
      <c r="AE141" s="12"/>
      <c r="AF141" s="12"/>
      <c r="AG141" s="12"/>
      <c r="AH141" s="12"/>
      <c r="AI141" s="10"/>
      <c r="AJ141" s="12"/>
      <c r="AK141" s="10"/>
      <c r="AL141" s="10"/>
      <c r="AM141" s="10"/>
      <c r="AN141" s="10"/>
      <c r="AO141" s="12"/>
      <c r="AP141" s="15"/>
      <c r="AQ141" s="15"/>
      <c r="AR141" s="15"/>
      <c r="AT141" s="2"/>
      <c r="AU141" s="118"/>
      <c r="AV141" s="2"/>
      <c r="AW141" s="2"/>
      <c r="AX141" s="2"/>
      <c r="AY141" s="2"/>
      <c r="AZ141" s="2"/>
      <c r="BA141" s="2"/>
      <c r="BB141" s="2"/>
      <c r="BC141" s="2"/>
      <c r="BD141" s="2"/>
      <c r="BE141" s="2"/>
      <c r="BF141" s="2"/>
      <c r="BG141" s="2"/>
      <c r="BH141" s="42"/>
      <c r="BI141" s="2"/>
      <c r="BJ141" s="2"/>
      <c r="BK141" s="42"/>
      <c r="BL141" s="2"/>
      <c r="BM141" s="2"/>
      <c r="BN141" s="2"/>
      <c r="BO141" s="2"/>
      <c r="BP141" s="2"/>
      <c r="BQ141" s="2"/>
      <c r="BR141" s="2"/>
      <c r="BS141" s="2"/>
      <c r="BT141" s="2"/>
      <c r="BU141" s="2"/>
      <c r="BV141" s="2"/>
      <c r="BW141" s="2"/>
      <c r="BX141" s="2"/>
      <c r="BY141" s="2"/>
      <c r="BZ141" s="2"/>
    </row>
    <row r="142" spans="1:78" s="17" customFormat="1">
      <c r="A142" s="2"/>
      <c r="B142" s="12"/>
      <c r="C142" s="12"/>
      <c r="D142" s="12"/>
      <c r="E142" s="12"/>
      <c r="F142" s="12"/>
      <c r="G142" s="12"/>
      <c r="H142" s="12"/>
      <c r="I142" s="12"/>
      <c r="J142" s="12"/>
      <c r="K142" s="12"/>
      <c r="L142" s="12"/>
      <c r="M142" s="12"/>
      <c r="N142" s="10"/>
      <c r="O142" s="12"/>
      <c r="P142" s="10"/>
      <c r="Q142" s="10"/>
      <c r="R142" s="10"/>
      <c r="S142" s="10"/>
      <c r="T142" s="12"/>
      <c r="U142" s="12"/>
      <c r="V142" s="2"/>
      <c r="W142" s="12"/>
      <c r="X142" s="12"/>
      <c r="Y142" s="12"/>
      <c r="Z142" s="12"/>
      <c r="AA142" s="12"/>
      <c r="AB142" s="12"/>
      <c r="AC142" s="12"/>
      <c r="AD142" s="12"/>
      <c r="AE142" s="12"/>
      <c r="AF142" s="12"/>
      <c r="AG142" s="12"/>
      <c r="AH142" s="12"/>
      <c r="AI142" s="10"/>
      <c r="AJ142" s="12"/>
      <c r="AK142" s="10"/>
      <c r="AL142" s="10"/>
      <c r="AM142" s="10"/>
      <c r="AN142" s="10"/>
      <c r="AO142" s="12"/>
      <c r="AP142" s="15"/>
      <c r="AQ142" s="15"/>
      <c r="AR142" s="15"/>
      <c r="AT142" s="2"/>
      <c r="AU142" s="118"/>
      <c r="AV142" s="2"/>
      <c r="AW142" s="2"/>
      <c r="AX142" s="2"/>
      <c r="AY142" s="2"/>
      <c r="AZ142" s="2"/>
      <c r="BA142" s="2"/>
      <c r="BB142" s="2"/>
      <c r="BC142" s="2"/>
      <c r="BD142" s="2"/>
      <c r="BE142" s="2"/>
      <c r="BF142" s="2"/>
      <c r="BG142" s="2"/>
      <c r="BH142" s="42"/>
      <c r="BI142" s="2"/>
      <c r="BJ142" s="2"/>
      <c r="BK142" s="42"/>
      <c r="BL142" s="2"/>
      <c r="BM142" s="2"/>
      <c r="BN142" s="2"/>
      <c r="BO142" s="2"/>
      <c r="BP142" s="2"/>
      <c r="BQ142" s="2"/>
      <c r="BR142" s="2"/>
      <c r="BS142" s="2"/>
      <c r="BT142" s="2"/>
      <c r="BU142" s="2"/>
      <c r="BV142" s="2"/>
      <c r="BW142" s="2"/>
      <c r="BX142" s="2"/>
      <c r="BY142" s="2"/>
      <c r="BZ142" s="2"/>
    </row>
    <row r="143" spans="1:78" s="17" customFormat="1">
      <c r="A143" s="2"/>
      <c r="B143" s="12"/>
      <c r="C143" s="12"/>
      <c r="D143" s="12"/>
      <c r="E143" s="12"/>
      <c r="F143" s="12"/>
      <c r="G143" s="12"/>
      <c r="H143" s="12"/>
      <c r="I143" s="12"/>
      <c r="J143" s="12"/>
      <c r="K143" s="12"/>
      <c r="L143" s="12"/>
      <c r="M143" s="12"/>
      <c r="N143" s="10"/>
      <c r="O143" s="12"/>
      <c r="P143" s="10"/>
      <c r="Q143" s="10"/>
      <c r="R143" s="10"/>
      <c r="S143" s="10"/>
      <c r="T143" s="12"/>
      <c r="U143" s="12"/>
      <c r="V143" s="2"/>
      <c r="W143" s="12"/>
      <c r="X143" s="12"/>
      <c r="Y143" s="12"/>
      <c r="Z143" s="12"/>
      <c r="AA143" s="12"/>
      <c r="AB143" s="12"/>
      <c r="AC143" s="12"/>
      <c r="AD143" s="12"/>
      <c r="AE143" s="12"/>
      <c r="AF143" s="12"/>
      <c r="AG143" s="12"/>
      <c r="AH143" s="12"/>
      <c r="AI143" s="10"/>
      <c r="AJ143" s="12"/>
      <c r="AK143" s="10"/>
      <c r="AL143" s="10"/>
      <c r="AM143" s="10"/>
      <c r="AN143" s="10"/>
      <c r="AO143" s="12"/>
      <c r="AP143" s="15"/>
      <c r="AQ143" s="15"/>
      <c r="AR143" s="15"/>
      <c r="AT143" s="2"/>
      <c r="AU143" s="118"/>
      <c r="AV143" s="2"/>
      <c r="AW143" s="2"/>
      <c r="AX143" s="2"/>
      <c r="AY143" s="2"/>
      <c r="AZ143" s="2"/>
      <c r="BA143" s="2"/>
      <c r="BB143" s="2"/>
      <c r="BC143" s="2"/>
      <c r="BD143" s="2"/>
      <c r="BE143" s="2"/>
      <c r="BF143" s="2"/>
      <c r="BG143" s="2"/>
      <c r="BH143" s="42"/>
      <c r="BI143" s="2"/>
      <c r="BJ143" s="2"/>
      <c r="BK143" s="42"/>
      <c r="BL143" s="2"/>
      <c r="BM143" s="2"/>
      <c r="BN143" s="2"/>
      <c r="BO143" s="2"/>
      <c r="BP143" s="2"/>
      <c r="BQ143" s="2"/>
      <c r="BR143" s="2"/>
      <c r="BS143" s="2"/>
      <c r="BT143" s="2"/>
      <c r="BU143" s="2"/>
      <c r="BV143" s="2"/>
      <c r="BW143" s="2"/>
      <c r="BX143" s="2"/>
      <c r="BY143" s="2"/>
      <c r="BZ143" s="2"/>
    </row>
    <row r="144" spans="1:78" s="17" customFormat="1">
      <c r="A144" s="2"/>
      <c r="B144" s="12"/>
      <c r="C144" s="12"/>
      <c r="D144" s="12"/>
      <c r="E144" s="12"/>
      <c r="F144" s="12"/>
      <c r="G144" s="12"/>
      <c r="H144" s="12"/>
      <c r="I144" s="12"/>
      <c r="J144" s="12"/>
      <c r="K144" s="12"/>
      <c r="L144" s="12"/>
      <c r="M144" s="12"/>
      <c r="N144" s="10"/>
      <c r="O144" s="12"/>
      <c r="P144" s="10"/>
      <c r="Q144" s="10"/>
      <c r="R144" s="10"/>
      <c r="S144" s="10"/>
      <c r="T144" s="12"/>
      <c r="U144" s="12"/>
      <c r="V144" s="2"/>
      <c r="W144" s="12"/>
      <c r="X144" s="12"/>
      <c r="Y144" s="12"/>
      <c r="Z144" s="12"/>
      <c r="AA144" s="12"/>
      <c r="AB144" s="12"/>
      <c r="AC144" s="12"/>
      <c r="AD144" s="12"/>
      <c r="AE144" s="12"/>
      <c r="AF144" s="12"/>
      <c r="AG144" s="12"/>
      <c r="AH144" s="12"/>
      <c r="AI144" s="10"/>
      <c r="AJ144" s="12"/>
      <c r="AK144" s="10"/>
      <c r="AL144" s="10"/>
      <c r="AM144" s="10"/>
      <c r="AN144" s="10"/>
      <c r="AO144" s="12"/>
      <c r="AP144" s="15"/>
      <c r="AQ144" s="15"/>
      <c r="AR144" s="15"/>
      <c r="AT144" s="2"/>
      <c r="AU144" s="118"/>
      <c r="AV144" s="2"/>
      <c r="AW144" s="2"/>
      <c r="AX144" s="2"/>
      <c r="AY144" s="2"/>
      <c r="AZ144" s="2"/>
      <c r="BA144" s="2"/>
      <c r="BB144" s="2"/>
      <c r="BC144" s="2"/>
      <c r="BD144" s="2"/>
      <c r="BE144" s="2"/>
      <c r="BF144" s="2"/>
      <c r="BG144" s="2"/>
      <c r="BH144" s="42"/>
      <c r="BI144" s="2"/>
      <c r="BJ144" s="2"/>
      <c r="BK144" s="42"/>
      <c r="BL144" s="2"/>
      <c r="BM144" s="2"/>
      <c r="BN144" s="2"/>
      <c r="BO144" s="2"/>
      <c r="BP144" s="2"/>
      <c r="BQ144" s="2"/>
      <c r="BR144" s="2"/>
      <c r="BS144" s="2"/>
      <c r="BT144" s="2"/>
      <c r="BU144" s="2"/>
      <c r="BV144" s="2"/>
      <c r="BW144" s="2"/>
      <c r="BX144" s="2"/>
      <c r="BY144" s="2"/>
      <c r="BZ144" s="2"/>
    </row>
    <row r="145" spans="1:78" s="17" customFormat="1">
      <c r="A145" s="2"/>
      <c r="B145" s="12"/>
      <c r="C145" s="12"/>
      <c r="D145" s="12"/>
      <c r="E145" s="12"/>
      <c r="F145" s="12"/>
      <c r="G145" s="12"/>
      <c r="H145" s="12"/>
      <c r="I145" s="12"/>
      <c r="J145" s="12"/>
      <c r="K145" s="12"/>
      <c r="L145" s="12"/>
      <c r="M145" s="12"/>
      <c r="N145" s="10"/>
      <c r="O145" s="12"/>
      <c r="P145" s="10"/>
      <c r="Q145" s="10"/>
      <c r="R145" s="10"/>
      <c r="S145" s="10"/>
      <c r="T145" s="12"/>
      <c r="U145" s="12"/>
      <c r="V145" s="2"/>
      <c r="W145" s="12"/>
      <c r="X145" s="12"/>
      <c r="Y145" s="12"/>
      <c r="Z145" s="12"/>
      <c r="AA145" s="12"/>
      <c r="AB145" s="12"/>
      <c r="AC145" s="12"/>
      <c r="AD145" s="12"/>
      <c r="AE145" s="12"/>
      <c r="AF145" s="12"/>
      <c r="AG145" s="12"/>
      <c r="AH145" s="12"/>
      <c r="AI145" s="10"/>
      <c r="AJ145" s="12"/>
      <c r="AK145" s="10"/>
      <c r="AL145" s="10"/>
      <c r="AM145" s="10"/>
      <c r="AN145" s="10"/>
      <c r="AO145" s="12"/>
      <c r="AP145" s="15"/>
      <c r="AQ145" s="15"/>
      <c r="AR145" s="15"/>
      <c r="AT145" s="2"/>
      <c r="AU145" s="118"/>
      <c r="AV145" s="2"/>
      <c r="AW145" s="2"/>
      <c r="AX145" s="2"/>
      <c r="AY145" s="2"/>
      <c r="AZ145" s="2"/>
      <c r="BA145" s="2"/>
      <c r="BB145" s="2"/>
      <c r="BC145" s="2"/>
      <c r="BD145" s="2"/>
      <c r="BE145" s="2"/>
      <c r="BF145" s="2"/>
      <c r="BG145" s="2"/>
      <c r="BH145" s="42"/>
      <c r="BI145" s="2"/>
      <c r="BJ145" s="2"/>
      <c r="BK145" s="42"/>
      <c r="BL145" s="2"/>
      <c r="BM145" s="2"/>
      <c r="BN145" s="2"/>
      <c r="BO145" s="2"/>
      <c r="BP145" s="2"/>
      <c r="BQ145" s="2"/>
      <c r="BR145" s="2"/>
      <c r="BS145" s="2"/>
      <c r="BT145" s="2"/>
      <c r="BU145" s="2"/>
      <c r="BV145" s="2"/>
      <c r="BW145" s="2"/>
      <c r="BX145" s="2"/>
      <c r="BY145" s="2"/>
      <c r="BZ145" s="2"/>
    </row>
    <row r="146" spans="1:78" s="17" customFormat="1">
      <c r="A146" s="2"/>
      <c r="B146" s="12"/>
      <c r="C146" s="12"/>
      <c r="D146" s="12"/>
      <c r="E146" s="12"/>
      <c r="F146" s="12"/>
      <c r="G146" s="12"/>
      <c r="H146" s="12"/>
      <c r="I146" s="12"/>
      <c r="J146" s="12"/>
      <c r="K146" s="12"/>
      <c r="L146" s="12"/>
      <c r="M146" s="12"/>
      <c r="N146" s="10"/>
      <c r="O146" s="12"/>
      <c r="P146" s="10"/>
      <c r="Q146" s="10"/>
      <c r="R146" s="10"/>
      <c r="S146" s="10"/>
      <c r="T146" s="12"/>
      <c r="U146" s="12"/>
      <c r="V146" s="2"/>
      <c r="W146" s="12"/>
      <c r="X146" s="12"/>
      <c r="Y146" s="12"/>
      <c r="Z146" s="12"/>
      <c r="AA146" s="12"/>
      <c r="AB146" s="12"/>
      <c r="AC146" s="12"/>
      <c r="AD146" s="12"/>
      <c r="AE146" s="12"/>
      <c r="AF146" s="12"/>
      <c r="AG146" s="12"/>
      <c r="AH146" s="12"/>
      <c r="AI146" s="10"/>
      <c r="AJ146" s="12"/>
      <c r="AK146" s="10"/>
      <c r="AL146" s="10"/>
      <c r="AM146" s="10"/>
      <c r="AN146" s="10"/>
      <c r="AO146" s="12"/>
      <c r="AP146" s="15"/>
      <c r="AQ146" s="15"/>
      <c r="AR146" s="15"/>
      <c r="AT146" s="2"/>
      <c r="AU146" s="118"/>
      <c r="AV146" s="2"/>
      <c r="AW146" s="2"/>
      <c r="AX146" s="2"/>
      <c r="AY146" s="2"/>
      <c r="AZ146" s="2"/>
      <c r="BA146" s="2"/>
      <c r="BB146" s="2"/>
      <c r="BC146" s="2"/>
      <c r="BD146" s="2"/>
      <c r="BE146" s="2"/>
      <c r="BF146" s="2"/>
      <c r="BG146" s="2"/>
      <c r="BH146" s="42"/>
      <c r="BI146" s="2"/>
      <c r="BJ146" s="2"/>
      <c r="BK146" s="42"/>
      <c r="BL146" s="2"/>
      <c r="BM146" s="2"/>
      <c r="BN146" s="2"/>
      <c r="BO146" s="2"/>
      <c r="BP146" s="2"/>
      <c r="BQ146" s="2"/>
      <c r="BR146" s="2"/>
      <c r="BS146" s="2"/>
      <c r="BT146" s="2"/>
      <c r="BU146" s="2"/>
      <c r="BV146" s="2"/>
      <c r="BW146" s="2"/>
      <c r="BX146" s="2"/>
      <c r="BY146" s="2"/>
      <c r="BZ146" s="2"/>
    </row>
    <row r="147" spans="1:78" s="17" customFormat="1">
      <c r="A147" s="2"/>
      <c r="B147" s="12"/>
      <c r="C147" s="12"/>
      <c r="D147" s="12"/>
      <c r="E147" s="12"/>
      <c r="F147" s="12"/>
      <c r="G147" s="12"/>
      <c r="H147" s="12"/>
      <c r="I147" s="12"/>
      <c r="J147" s="12"/>
      <c r="K147" s="12"/>
      <c r="L147" s="12"/>
      <c r="M147" s="12"/>
      <c r="N147" s="10"/>
      <c r="O147" s="12"/>
      <c r="P147" s="10"/>
      <c r="Q147" s="10"/>
      <c r="R147" s="10"/>
      <c r="S147" s="10"/>
      <c r="T147" s="12"/>
      <c r="U147" s="12"/>
      <c r="V147" s="2"/>
      <c r="W147" s="12"/>
      <c r="X147" s="12"/>
      <c r="Y147" s="12"/>
      <c r="Z147" s="12"/>
      <c r="AA147" s="12"/>
      <c r="AB147" s="12"/>
      <c r="AC147" s="12"/>
      <c r="AD147" s="12"/>
      <c r="AE147" s="12"/>
      <c r="AF147" s="12"/>
      <c r="AG147" s="12"/>
      <c r="AH147" s="12"/>
      <c r="AI147" s="10"/>
      <c r="AJ147" s="12"/>
      <c r="AK147" s="10"/>
      <c r="AL147" s="10"/>
      <c r="AM147" s="10"/>
      <c r="AN147" s="10"/>
      <c r="AO147" s="12"/>
      <c r="AP147" s="15"/>
      <c r="AQ147" s="15"/>
      <c r="AR147" s="15"/>
      <c r="AT147" s="2"/>
      <c r="AU147" s="118"/>
      <c r="AV147" s="2"/>
      <c r="AW147" s="2"/>
      <c r="AX147" s="2"/>
      <c r="AY147" s="2"/>
      <c r="AZ147" s="2"/>
      <c r="BA147" s="2"/>
      <c r="BB147" s="2"/>
      <c r="BC147" s="2"/>
      <c r="BD147" s="2"/>
      <c r="BE147" s="2"/>
      <c r="BF147" s="2"/>
      <c r="BG147" s="2"/>
      <c r="BH147" s="42"/>
      <c r="BI147" s="2"/>
      <c r="BJ147" s="2"/>
      <c r="BK147" s="42"/>
      <c r="BL147" s="2"/>
      <c r="BM147" s="2"/>
      <c r="BN147" s="2"/>
      <c r="BO147" s="2"/>
      <c r="BP147" s="2"/>
      <c r="BQ147" s="2"/>
      <c r="BR147" s="2"/>
      <c r="BS147" s="2"/>
      <c r="BT147" s="2"/>
      <c r="BU147" s="2"/>
      <c r="BV147" s="2"/>
      <c r="BW147" s="2"/>
      <c r="BX147" s="2"/>
      <c r="BY147" s="2"/>
      <c r="BZ147" s="2"/>
    </row>
    <row r="148" spans="1:78" s="17" customFormat="1">
      <c r="A148" s="2"/>
      <c r="B148" s="12"/>
      <c r="C148" s="12"/>
      <c r="D148" s="12"/>
      <c r="E148" s="12"/>
      <c r="F148" s="12"/>
      <c r="G148" s="12"/>
      <c r="H148" s="12"/>
      <c r="I148" s="12"/>
      <c r="J148" s="12"/>
      <c r="K148" s="12"/>
      <c r="L148" s="12"/>
      <c r="M148" s="12"/>
      <c r="N148" s="10"/>
      <c r="O148" s="12"/>
      <c r="P148" s="10"/>
      <c r="Q148" s="10"/>
      <c r="R148" s="10"/>
      <c r="S148" s="10"/>
      <c r="T148" s="12"/>
      <c r="U148" s="12"/>
      <c r="V148" s="2"/>
      <c r="W148" s="12"/>
      <c r="X148" s="12"/>
      <c r="Y148" s="12"/>
      <c r="Z148" s="12"/>
      <c r="AA148" s="12"/>
      <c r="AB148" s="12"/>
      <c r="AC148" s="12"/>
      <c r="AD148" s="12"/>
      <c r="AE148" s="12"/>
      <c r="AF148" s="12"/>
      <c r="AG148" s="12"/>
      <c r="AH148" s="12"/>
      <c r="AI148" s="10"/>
      <c r="AJ148" s="12"/>
      <c r="AK148" s="10"/>
      <c r="AL148" s="10"/>
      <c r="AM148" s="10"/>
      <c r="AN148" s="10"/>
      <c r="AO148" s="12"/>
      <c r="AP148" s="15"/>
      <c r="AQ148" s="15"/>
      <c r="AR148" s="15"/>
      <c r="AT148" s="2"/>
      <c r="AU148" s="118"/>
      <c r="AV148" s="2"/>
      <c r="AW148" s="2"/>
      <c r="AX148" s="2"/>
      <c r="AY148" s="2"/>
      <c r="AZ148" s="2"/>
      <c r="BA148" s="2"/>
      <c r="BB148" s="2"/>
      <c r="BC148" s="2"/>
      <c r="BD148" s="2"/>
      <c r="BE148" s="2"/>
      <c r="BF148" s="2"/>
      <c r="BG148" s="2"/>
      <c r="BH148" s="42"/>
      <c r="BI148" s="2"/>
      <c r="BJ148" s="2"/>
      <c r="BK148" s="42"/>
      <c r="BL148" s="2"/>
      <c r="BM148" s="2"/>
      <c r="BN148" s="2"/>
      <c r="BO148" s="2"/>
      <c r="BP148" s="2"/>
      <c r="BQ148" s="2"/>
      <c r="BR148" s="2"/>
      <c r="BS148" s="2"/>
      <c r="BT148" s="2"/>
      <c r="BU148" s="2"/>
      <c r="BV148" s="2"/>
      <c r="BW148" s="2"/>
      <c r="BX148" s="2"/>
      <c r="BY148" s="2"/>
      <c r="BZ148" s="2"/>
    </row>
    <row r="149" spans="1:78" s="17" customFormat="1">
      <c r="A149" s="2"/>
      <c r="B149" s="12"/>
      <c r="C149" s="12"/>
      <c r="D149" s="12"/>
      <c r="E149" s="12"/>
      <c r="F149" s="12"/>
      <c r="G149" s="12"/>
      <c r="H149" s="12"/>
      <c r="I149" s="12"/>
      <c r="J149" s="12"/>
      <c r="K149" s="12"/>
      <c r="L149" s="12"/>
      <c r="M149" s="12"/>
      <c r="N149" s="10"/>
      <c r="O149" s="12"/>
      <c r="P149" s="10"/>
      <c r="Q149" s="10"/>
      <c r="R149" s="10"/>
      <c r="S149" s="10"/>
      <c r="T149" s="12"/>
      <c r="U149" s="12"/>
      <c r="V149" s="2"/>
      <c r="W149" s="12"/>
      <c r="X149" s="12"/>
      <c r="Y149" s="12"/>
      <c r="Z149" s="12"/>
      <c r="AA149" s="12"/>
      <c r="AB149" s="12"/>
      <c r="AC149" s="12"/>
      <c r="AD149" s="12"/>
      <c r="AE149" s="12"/>
      <c r="AF149" s="12"/>
      <c r="AG149" s="12"/>
      <c r="AH149" s="12"/>
      <c r="AI149" s="10"/>
      <c r="AJ149" s="12"/>
      <c r="AK149" s="10"/>
      <c r="AL149" s="10"/>
      <c r="AM149" s="10"/>
      <c r="AN149" s="10"/>
      <c r="AO149" s="12"/>
      <c r="AP149" s="15"/>
      <c r="AQ149" s="15"/>
      <c r="AR149" s="15"/>
      <c r="AT149" s="2"/>
      <c r="AU149" s="118"/>
      <c r="AV149" s="2"/>
      <c r="AW149" s="2"/>
      <c r="AX149" s="2"/>
      <c r="AY149" s="2"/>
      <c r="AZ149" s="2"/>
      <c r="BA149" s="2"/>
      <c r="BB149" s="2"/>
      <c r="BC149" s="2"/>
      <c r="BD149" s="2"/>
      <c r="BE149" s="2"/>
      <c r="BF149" s="2"/>
      <c r="BG149" s="2"/>
      <c r="BH149" s="42"/>
      <c r="BI149" s="2"/>
      <c r="BJ149" s="2"/>
      <c r="BK149" s="42"/>
      <c r="BL149" s="2"/>
      <c r="BM149" s="2"/>
      <c r="BN149" s="2"/>
      <c r="BO149" s="2"/>
      <c r="BP149" s="2"/>
      <c r="BQ149" s="2"/>
      <c r="BR149" s="2"/>
      <c r="BS149" s="2"/>
      <c r="BT149" s="2"/>
      <c r="BU149" s="2"/>
      <c r="BV149" s="2"/>
      <c r="BW149" s="2"/>
      <c r="BX149" s="2"/>
      <c r="BY149" s="2"/>
      <c r="BZ149" s="2"/>
    </row>
    <row r="150" spans="1:78" s="17" customFormat="1">
      <c r="A150" s="2"/>
      <c r="B150" s="12"/>
      <c r="C150" s="12"/>
      <c r="D150" s="12"/>
      <c r="E150" s="12"/>
      <c r="F150" s="12"/>
      <c r="G150" s="12"/>
      <c r="H150" s="12"/>
      <c r="I150" s="12"/>
      <c r="J150" s="12"/>
      <c r="K150" s="12"/>
      <c r="L150" s="12"/>
      <c r="M150" s="12"/>
      <c r="N150" s="10"/>
      <c r="O150" s="12"/>
      <c r="P150" s="10"/>
      <c r="Q150" s="10"/>
      <c r="R150" s="10"/>
      <c r="S150" s="10"/>
      <c r="T150" s="12"/>
      <c r="U150" s="12"/>
      <c r="V150" s="2"/>
      <c r="W150" s="12"/>
      <c r="X150" s="12"/>
      <c r="Y150" s="12"/>
      <c r="Z150" s="12"/>
      <c r="AA150" s="12"/>
      <c r="AB150" s="12"/>
      <c r="AC150" s="12"/>
      <c r="AD150" s="12"/>
      <c r="AE150" s="12"/>
      <c r="AF150" s="12"/>
      <c r="AG150" s="12"/>
      <c r="AH150" s="12"/>
      <c r="AI150" s="10"/>
      <c r="AJ150" s="12"/>
      <c r="AK150" s="10"/>
      <c r="AL150" s="10"/>
      <c r="AM150" s="10"/>
      <c r="AN150" s="10"/>
      <c r="AO150" s="12"/>
      <c r="AP150" s="15"/>
      <c r="AQ150" s="15"/>
      <c r="AR150" s="15"/>
      <c r="AT150" s="2"/>
      <c r="AU150" s="118"/>
      <c r="AV150" s="2"/>
      <c r="AW150" s="2"/>
      <c r="AX150" s="2"/>
      <c r="AY150" s="2"/>
      <c r="AZ150" s="2"/>
      <c r="BA150" s="2"/>
      <c r="BB150" s="2"/>
      <c r="BC150" s="2"/>
      <c r="BD150" s="2"/>
      <c r="BE150" s="2"/>
      <c r="BF150" s="2"/>
      <c r="BG150" s="2"/>
      <c r="BH150" s="42"/>
      <c r="BI150" s="2"/>
      <c r="BJ150" s="2"/>
      <c r="BK150" s="42"/>
      <c r="BL150" s="2"/>
      <c r="BM150" s="2"/>
      <c r="BN150" s="2"/>
      <c r="BO150" s="2"/>
      <c r="BP150" s="2"/>
      <c r="BQ150" s="2"/>
      <c r="BR150" s="2"/>
      <c r="BS150" s="2"/>
      <c r="BT150" s="2"/>
      <c r="BU150" s="2"/>
      <c r="BV150" s="2"/>
      <c r="BW150" s="2"/>
      <c r="BX150" s="2"/>
      <c r="BY150" s="2"/>
      <c r="BZ150" s="2"/>
    </row>
    <row r="151" spans="1:78" s="17" customFormat="1">
      <c r="A151" s="2"/>
      <c r="B151" s="12"/>
      <c r="C151" s="12"/>
      <c r="D151" s="12"/>
      <c r="E151" s="12"/>
      <c r="F151" s="12"/>
      <c r="G151" s="12"/>
      <c r="H151" s="12"/>
      <c r="I151" s="12"/>
      <c r="J151" s="12"/>
      <c r="K151" s="12"/>
      <c r="L151" s="12"/>
      <c r="M151" s="12"/>
      <c r="N151" s="10"/>
      <c r="O151" s="12"/>
      <c r="P151" s="10"/>
      <c r="Q151" s="10"/>
      <c r="R151" s="10"/>
      <c r="S151" s="10"/>
      <c r="T151" s="12"/>
      <c r="U151" s="12"/>
      <c r="V151" s="2"/>
      <c r="W151" s="12"/>
      <c r="X151" s="12"/>
      <c r="Y151" s="12"/>
      <c r="Z151" s="12"/>
      <c r="AA151" s="12"/>
      <c r="AB151" s="12"/>
      <c r="AC151" s="12"/>
      <c r="AD151" s="12"/>
      <c r="AE151" s="12"/>
      <c r="AF151" s="12"/>
      <c r="AG151" s="12"/>
      <c r="AH151" s="12"/>
      <c r="AI151" s="10"/>
      <c r="AJ151" s="12"/>
      <c r="AK151" s="10"/>
      <c r="AL151" s="10"/>
      <c r="AM151" s="10"/>
      <c r="AN151" s="10"/>
      <c r="AO151" s="12"/>
      <c r="AP151" s="15"/>
      <c r="AQ151" s="15"/>
      <c r="AR151" s="15"/>
      <c r="AT151" s="2"/>
      <c r="AU151" s="118"/>
      <c r="AV151" s="2"/>
      <c r="AW151" s="2"/>
      <c r="AX151" s="2"/>
      <c r="AY151" s="2"/>
      <c r="AZ151" s="2"/>
      <c r="BA151" s="2"/>
      <c r="BB151" s="2"/>
      <c r="BC151" s="2"/>
      <c r="BD151" s="2"/>
      <c r="BE151" s="2"/>
      <c r="BF151" s="2"/>
      <c r="BG151" s="2"/>
      <c r="BH151" s="42"/>
      <c r="BI151" s="2"/>
      <c r="BJ151" s="2"/>
      <c r="BK151" s="42"/>
      <c r="BL151" s="2"/>
      <c r="BM151" s="2"/>
      <c r="BN151" s="2"/>
      <c r="BO151" s="2"/>
      <c r="BP151" s="2"/>
      <c r="BQ151" s="2"/>
      <c r="BR151" s="2"/>
      <c r="BS151" s="2"/>
      <c r="BT151" s="2"/>
      <c r="BU151" s="2"/>
      <c r="BV151" s="2"/>
      <c r="BW151" s="2"/>
      <c r="BX151" s="2"/>
      <c r="BY151" s="2"/>
      <c r="BZ151" s="2"/>
    </row>
    <row r="152" spans="1:78" s="17" customFormat="1">
      <c r="A152" s="2"/>
      <c r="B152" s="12"/>
      <c r="C152" s="12"/>
      <c r="D152" s="12"/>
      <c r="E152" s="12"/>
      <c r="F152" s="12"/>
      <c r="G152" s="12"/>
      <c r="H152" s="12"/>
      <c r="I152" s="12"/>
      <c r="J152" s="12"/>
      <c r="K152" s="12"/>
      <c r="L152" s="12"/>
      <c r="M152" s="12"/>
      <c r="N152" s="10"/>
      <c r="O152" s="12"/>
      <c r="P152" s="10"/>
      <c r="Q152" s="10"/>
      <c r="R152" s="10"/>
      <c r="S152" s="10"/>
      <c r="T152" s="12"/>
      <c r="U152" s="12"/>
      <c r="V152" s="2"/>
      <c r="W152" s="12"/>
      <c r="X152" s="12"/>
      <c r="Y152" s="12"/>
      <c r="Z152" s="12"/>
      <c r="AA152" s="12"/>
      <c r="AB152" s="12"/>
      <c r="AC152" s="12"/>
      <c r="AD152" s="12"/>
      <c r="AE152" s="12"/>
      <c r="AF152" s="12"/>
      <c r="AG152" s="12"/>
      <c r="AH152" s="12"/>
      <c r="AI152" s="10"/>
      <c r="AJ152" s="12"/>
      <c r="AK152" s="10"/>
      <c r="AL152" s="10"/>
      <c r="AM152" s="10"/>
      <c r="AN152" s="10"/>
      <c r="AO152" s="12"/>
      <c r="AP152" s="15"/>
      <c r="AQ152" s="15"/>
      <c r="AR152" s="15"/>
      <c r="AT152" s="2"/>
      <c r="AU152" s="118"/>
      <c r="AV152" s="2"/>
      <c r="AW152" s="2"/>
      <c r="AX152" s="2"/>
      <c r="AY152" s="2"/>
      <c r="AZ152" s="2"/>
      <c r="BA152" s="2"/>
      <c r="BB152" s="2"/>
      <c r="BC152" s="2"/>
      <c r="BD152" s="2"/>
      <c r="BE152" s="2"/>
      <c r="BF152" s="2"/>
      <c r="BG152" s="2"/>
      <c r="BH152" s="42"/>
      <c r="BI152" s="2"/>
      <c r="BJ152" s="2"/>
      <c r="BK152" s="42"/>
      <c r="BL152" s="2"/>
      <c r="BM152" s="2"/>
      <c r="BN152" s="2"/>
      <c r="BO152" s="2"/>
      <c r="BP152" s="2"/>
      <c r="BQ152" s="2"/>
      <c r="BR152" s="2"/>
      <c r="BS152" s="2"/>
      <c r="BT152" s="2"/>
      <c r="BU152" s="2"/>
      <c r="BV152" s="2"/>
      <c r="BW152" s="2"/>
      <c r="BX152" s="2"/>
      <c r="BY152" s="2"/>
      <c r="BZ152" s="2"/>
    </row>
    <row r="153" spans="1:78" s="17" customFormat="1">
      <c r="A153" s="2"/>
      <c r="B153" s="12"/>
      <c r="C153" s="12"/>
      <c r="D153" s="12"/>
      <c r="E153" s="12"/>
      <c r="F153" s="12"/>
      <c r="G153" s="12"/>
      <c r="H153" s="12"/>
      <c r="I153" s="12"/>
      <c r="J153" s="12"/>
      <c r="K153" s="12"/>
      <c r="L153" s="12"/>
      <c r="M153" s="12"/>
      <c r="N153" s="10"/>
      <c r="O153" s="12"/>
      <c r="P153" s="10"/>
      <c r="Q153" s="10"/>
      <c r="R153" s="10"/>
      <c r="S153" s="10"/>
      <c r="T153" s="12"/>
      <c r="U153" s="12"/>
      <c r="V153" s="2"/>
      <c r="W153" s="12"/>
      <c r="X153" s="12"/>
      <c r="Y153" s="12"/>
      <c r="Z153" s="12"/>
      <c r="AA153" s="12"/>
      <c r="AB153" s="12"/>
      <c r="AC153" s="12"/>
      <c r="AD153" s="12"/>
      <c r="AE153" s="12"/>
      <c r="AF153" s="12"/>
      <c r="AG153" s="12"/>
      <c r="AH153" s="12"/>
      <c r="AI153" s="10"/>
      <c r="AJ153" s="12"/>
      <c r="AK153" s="10"/>
      <c r="AL153" s="10"/>
      <c r="AM153" s="10"/>
      <c r="AN153" s="10"/>
      <c r="AO153" s="12"/>
      <c r="AP153" s="15"/>
      <c r="AQ153" s="15"/>
      <c r="AR153" s="15"/>
      <c r="AT153" s="2"/>
      <c r="AU153" s="118"/>
      <c r="AV153" s="2"/>
      <c r="AW153" s="2"/>
      <c r="AX153" s="2"/>
      <c r="AY153" s="2"/>
      <c r="AZ153" s="2"/>
      <c r="BA153" s="2"/>
      <c r="BB153" s="2"/>
      <c r="BC153" s="2"/>
      <c r="BD153" s="2"/>
      <c r="BE153" s="2"/>
      <c r="BF153" s="2"/>
      <c r="BG153" s="2"/>
      <c r="BH153" s="42"/>
      <c r="BI153" s="2"/>
      <c r="BJ153" s="2"/>
      <c r="BK153" s="42"/>
      <c r="BL153" s="2"/>
      <c r="BM153" s="2"/>
      <c r="BN153" s="2"/>
      <c r="BO153" s="2"/>
      <c r="BP153" s="2"/>
      <c r="BQ153" s="2"/>
      <c r="BR153" s="2"/>
      <c r="BS153" s="2"/>
      <c r="BT153" s="2"/>
      <c r="BU153" s="2"/>
      <c r="BV153" s="2"/>
      <c r="BW153" s="2"/>
      <c r="BX153" s="2"/>
      <c r="BY153" s="2"/>
      <c r="BZ153" s="2"/>
    </row>
    <row r="154" spans="1:78" s="17" customFormat="1">
      <c r="A154" s="2"/>
      <c r="B154" s="12"/>
      <c r="C154" s="12"/>
      <c r="D154" s="12"/>
      <c r="E154" s="12"/>
      <c r="F154" s="12"/>
      <c r="G154" s="12"/>
      <c r="H154" s="12"/>
      <c r="I154" s="12"/>
      <c r="J154" s="12"/>
      <c r="K154" s="12"/>
      <c r="L154" s="12"/>
      <c r="M154" s="12"/>
      <c r="N154" s="10"/>
      <c r="O154" s="12"/>
      <c r="P154" s="10"/>
      <c r="Q154" s="10"/>
      <c r="R154" s="10"/>
      <c r="S154" s="10"/>
      <c r="T154" s="12"/>
      <c r="U154" s="12"/>
      <c r="V154" s="2"/>
      <c r="W154" s="12"/>
      <c r="X154" s="12"/>
      <c r="Y154" s="12"/>
      <c r="Z154" s="12"/>
      <c r="AA154" s="12"/>
      <c r="AB154" s="12"/>
      <c r="AC154" s="12"/>
      <c r="AD154" s="12"/>
      <c r="AE154" s="12"/>
      <c r="AF154" s="12"/>
      <c r="AG154" s="12"/>
      <c r="AH154" s="12"/>
      <c r="AI154" s="10"/>
      <c r="AJ154" s="12"/>
      <c r="AK154" s="10"/>
      <c r="AL154" s="10"/>
      <c r="AM154" s="10"/>
      <c r="AN154" s="10"/>
      <c r="AO154" s="12"/>
      <c r="AP154" s="15"/>
      <c r="AQ154" s="15"/>
      <c r="AR154" s="15"/>
      <c r="AT154" s="2"/>
      <c r="AU154" s="118"/>
      <c r="AV154" s="2"/>
      <c r="AW154" s="2"/>
      <c r="AX154" s="2"/>
      <c r="AY154" s="2"/>
      <c r="AZ154" s="2"/>
      <c r="BA154" s="2"/>
      <c r="BB154" s="2"/>
      <c r="BC154" s="2"/>
      <c r="BD154" s="2"/>
      <c r="BE154" s="2"/>
      <c r="BF154" s="2"/>
      <c r="BG154" s="2"/>
      <c r="BH154" s="42"/>
      <c r="BI154" s="2"/>
      <c r="BJ154" s="2"/>
      <c r="BK154" s="42"/>
      <c r="BL154" s="2"/>
      <c r="BM154" s="2"/>
      <c r="BN154" s="2"/>
      <c r="BO154" s="2"/>
      <c r="BP154" s="2"/>
      <c r="BQ154" s="2"/>
      <c r="BR154" s="2"/>
      <c r="BS154" s="2"/>
      <c r="BT154" s="2"/>
      <c r="BU154" s="2"/>
      <c r="BV154" s="2"/>
      <c r="BW154" s="2"/>
      <c r="BX154" s="2"/>
      <c r="BY154" s="2"/>
      <c r="BZ154" s="2"/>
    </row>
    <row r="155" spans="1:78" s="17" customFormat="1">
      <c r="A155" s="2"/>
      <c r="B155" s="12"/>
      <c r="C155" s="12"/>
      <c r="D155" s="12"/>
      <c r="E155" s="12"/>
      <c r="F155" s="12"/>
      <c r="G155" s="12"/>
      <c r="H155" s="12"/>
      <c r="I155" s="12"/>
      <c r="J155" s="12"/>
      <c r="K155" s="12"/>
      <c r="L155" s="12"/>
      <c r="M155" s="12"/>
      <c r="N155" s="10"/>
      <c r="O155" s="12"/>
      <c r="P155" s="10"/>
      <c r="Q155" s="10"/>
      <c r="R155" s="10"/>
      <c r="S155" s="10"/>
      <c r="T155" s="12"/>
      <c r="U155" s="12"/>
      <c r="V155" s="2"/>
      <c r="W155" s="12"/>
      <c r="X155" s="12"/>
      <c r="Y155" s="12"/>
      <c r="Z155" s="12"/>
      <c r="AA155" s="12"/>
      <c r="AB155" s="12"/>
      <c r="AC155" s="12"/>
      <c r="AD155" s="12"/>
      <c r="AE155" s="12"/>
      <c r="AF155" s="12"/>
      <c r="AG155" s="12"/>
      <c r="AH155" s="12"/>
      <c r="AI155" s="10"/>
      <c r="AJ155" s="12"/>
      <c r="AK155" s="10"/>
      <c r="AL155" s="10"/>
      <c r="AM155" s="10"/>
      <c r="AN155" s="10"/>
      <c r="AO155" s="12"/>
      <c r="AP155" s="15"/>
      <c r="AQ155" s="15"/>
      <c r="AR155" s="15"/>
      <c r="AT155" s="2"/>
      <c r="AU155" s="118"/>
      <c r="AV155" s="2"/>
      <c r="AW155" s="2"/>
      <c r="AX155" s="2"/>
      <c r="AY155" s="2"/>
      <c r="AZ155" s="2"/>
      <c r="BA155" s="2"/>
      <c r="BB155" s="2"/>
      <c r="BC155" s="2"/>
      <c r="BD155" s="2"/>
      <c r="BE155" s="2"/>
      <c r="BF155" s="2"/>
      <c r="BG155" s="2"/>
      <c r="BH155" s="42"/>
      <c r="BI155" s="2"/>
      <c r="BJ155" s="2"/>
      <c r="BK155" s="42"/>
      <c r="BL155" s="2"/>
      <c r="BM155" s="2"/>
      <c r="BN155" s="2"/>
      <c r="BO155" s="2"/>
      <c r="BP155" s="2"/>
      <c r="BQ155" s="2"/>
      <c r="BR155" s="2"/>
      <c r="BS155" s="2"/>
      <c r="BT155" s="2"/>
      <c r="BU155" s="2"/>
      <c r="BV155" s="2"/>
      <c r="BW155" s="2"/>
      <c r="BX155" s="2"/>
      <c r="BY155" s="2"/>
      <c r="BZ155" s="2"/>
    </row>
    <row r="156" spans="1:78" s="17" customFormat="1">
      <c r="A156" s="2"/>
      <c r="B156" s="12"/>
      <c r="C156" s="12"/>
      <c r="D156" s="12"/>
      <c r="E156" s="12"/>
      <c r="F156" s="12"/>
      <c r="G156" s="12"/>
      <c r="H156" s="12"/>
      <c r="I156" s="12"/>
      <c r="J156" s="12"/>
      <c r="K156" s="12"/>
      <c r="L156" s="12"/>
      <c r="M156" s="12"/>
      <c r="N156" s="10"/>
      <c r="O156" s="12"/>
      <c r="P156" s="10"/>
      <c r="Q156" s="10"/>
      <c r="R156" s="10"/>
      <c r="S156" s="10"/>
      <c r="T156" s="12"/>
      <c r="U156" s="12"/>
      <c r="V156" s="2"/>
      <c r="W156" s="12"/>
      <c r="X156" s="12"/>
      <c r="Y156" s="12"/>
      <c r="Z156" s="12"/>
      <c r="AA156" s="12"/>
      <c r="AB156" s="12"/>
      <c r="AC156" s="12"/>
      <c r="AD156" s="12"/>
      <c r="AE156" s="12"/>
      <c r="AF156" s="12"/>
      <c r="AG156" s="12"/>
      <c r="AH156" s="12"/>
      <c r="AI156" s="10"/>
      <c r="AJ156" s="12"/>
      <c r="AK156" s="10"/>
      <c r="AL156" s="10"/>
      <c r="AM156" s="10"/>
      <c r="AN156" s="10"/>
      <c r="AO156" s="12"/>
      <c r="AP156" s="15"/>
      <c r="AQ156" s="15"/>
      <c r="AR156" s="15"/>
      <c r="AT156" s="2"/>
      <c r="AU156" s="118"/>
      <c r="AV156" s="2"/>
      <c r="AW156" s="2"/>
      <c r="AX156" s="2"/>
      <c r="AY156" s="2"/>
      <c r="AZ156" s="2"/>
      <c r="BA156" s="2"/>
      <c r="BB156" s="2"/>
      <c r="BC156" s="2"/>
      <c r="BD156" s="2"/>
      <c r="BE156" s="2"/>
      <c r="BF156" s="2"/>
      <c r="BG156" s="2"/>
      <c r="BH156" s="42"/>
      <c r="BI156" s="2"/>
      <c r="BJ156" s="2"/>
      <c r="BK156" s="42"/>
      <c r="BL156" s="2"/>
      <c r="BM156" s="2"/>
      <c r="BN156" s="2"/>
      <c r="BO156" s="2"/>
      <c r="BP156" s="2"/>
      <c r="BQ156" s="2"/>
      <c r="BR156" s="2"/>
      <c r="BS156" s="2"/>
      <c r="BT156" s="2"/>
      <c r="BU156" s="2"/>
      <c r="BV156" s="2"/>
      <c r="BW156" s="2"/>
      <c r="BX156" s="2"/>
      <c r="BY156" s="2"/>
      <c r="BZ156" s="2"/>
    </row>
    <row r="157" spans="1:78" s="17" customFormat="1">
      <c r="A157" s="2"/>
      <c r="B157" s="12"/>
      <c r="C157" s="12"/>
      <c r="D157" s="12"/>
      <c r="E157" s="12"/>
      <c r="F157" s="12"/>
      <c r="G157" s="12"/>
      <c r="H157" s="12"/>
      <c r="I157" s="12"/>
      <c r="J157" s="12"/>
      <c r="K157" s="12"/>
      <c r="L157" s="12"/>
      <c r="M157" s="12"/>
      <c r="N157" s="10"/>
      <c r="O157" s="12"/>
      <c r="P157" s="10"/>
      <c r="Q157" s="10"/>
      <c r="R157" s="10"/>
      <c r="S157" s="10"/>
      <c r="T157" s="12"/>
      <c r="U157" s="12"/>
      <c r="V157" s="2"/>
      <c r="W157" s="12"/>
      <c r="X157" s="12"/>
      <c r="Y157" s="12"/>
      <c r="Z157" s="12"/>
      <c r="AA157" s="12"/>
      <c r="AB157" s="12"/>
      <c r="AC157" s="12"/>
      <c r="AD157" s="12"/>
      <c r="AE157" s="12"/>
      <c r="AF157" s="12"/>
      <c r="AG157" s="12"/>
      <c r="AH157" s="12"/>
      <c r="AI157" s="10"/>
      <c r="AJ157" s="12"/>
      <c r="AK157" s="10"/>
      <c r="AL157" s="10"/>
      <c r="AM157" s="10"/>
      <c r="AN157" s="10"/>
      <c r="AO157" s="12"/>
      <c r="AP157" s="15"/>
      <c r="AQ157" s="15"/>
      <c r="AR157" s="15"/>
      <c r="AT157" s="2"/>
      <c r="AU157" s="118"/>
      <c r="AV157" s="2"/>
      <c r="AW157" s="2"/>
      <c r="AX157" s="2"/>
      <c r="AY157" s="2"/>
      <c r="AZ157" s="2"/>
      <c r="BA157" s="2"/>
      <c r="BB157" s="2"/>
      <c r="BC157" s="2"/>
      <c r="BD157" s="2"/>
      <c r="BE157" s="2"/>
      <c r="BF157" s="2"/>
      <c r="BG157" s="2"/>
      <c r="BH157" s="42"/>
      <c r="BI157" s="2"/>
      <c r="BJ157" s="2"/>
      <c r="BK157" s="42"/>
      <c r="BL157" s="2"/>
      <c r="BM157" s="2"/>
      <c r="BN157" s="2"/>
      <c r="BO157" s="2"/>
      <c r="BP157" s="2"/>
      <c r="BQ157" s="2"/>
      <c r="BR157" s="2"/>
      <c r="BS157" s="2"/>
      <c r="BT157" s="2"/>
      <c r="BU157" s="2"/>
      <c r="BV157" s="2"/>
      <c r="BW157" s="2"/>
      <c r="BX157" s="2"/>
      <c r="BY157" s="2"/>
      <c r="BZ157" s="2"/>
    </row>
    <row r="158" spans="1:78" s="17" customFormat="1">
      <c r="A158" s="2"/>
      <c r="B158" s="12"/>
      <c r="C158" s="12"/>
      <c r="D158" s="12"/>
      <c r="E158" s="12"/>
      <c r="F158" s="12"/>
      <c r="G158" s="12"/>
      <c r="H158" s="12"/>
      <c r="I158" s="12"/>
      <c r="J158" s="12"/>
      <c r="K158" s="12"/>
      <c r="L158" s="12"/>
      <c r="M158" s="12"/>
      <c r="N158" s="10"/>
      <c r="O158" s="12"/>
      <c r="P158" s="10"/>
      <c r="Q158" s="10"/>
      <c r="R158" s="10"/>
      <c r="S158" s="10"/>
      <c r="T158" s="12"/>
      <c r="U158" s="12"/>
      <c r="V158" s="2"/>
      <c r="W158" s="12"/>
      <c r="X158" s="12"/>
      <c r="Y158" s="12"/>
      <c r="Z158" s="12"/>
      <c r="AA158" s="12"/>
      <c r="AB158" s="12"/>
      <c r="AC158" s="12"/>
      <c r="AD158" s="12"/>
      <c r="AE158" s="12"/>
      <c r="AF158" s="12"/>
      <c r="AG158" s="12"/>
      <c r="AH158" s="12"/>
      <c r="AI158" s="10"/>
      <c r="AJ158" s="12"/>
      <c r="AK158" s="10"/>
      <c r="AL158" s="10"/>
      <c r="AM158" s="10"/>
      <c r="AN158" s="10"/>
      <c r="AO158" s="12"/>
      <c r="AP158" s="15"/>
      <c r="AQ158" s="15"/>
      <c r="AR158" s="15"/>
      <c r="AT158" s="2"/>
      <c r="AU158" s="118"/>
      <c r="AV158" s="2"/>
      <c r="AW158" s="2"/>
      <c r="AX158" s="2"/>
      <c r="AY158" s="2"/>
      <c r="AZ158" s="2"/>
      <c r="BA158" s="2"/>
      <c r="BB158" s="2"/>
      <c r="BC158" s="2"/>
      <c r="BD158" s="2"/>
      <c r="BE158" s="2"/>
      <c r="BF158" s="2"/>
      <c r="BG158" s="2"/>
      <c r="BH158" s="42"/>
      <c r="BI158" s="2"/>
      <c r="BJ158" s="2"/>
      <c r="BK158" s="42"/>
      <c r="BL158" s="2"/>
      <c r="BM158" s="2"/>
      <c r="BN158" s="2"/>
      <c r="BO158" s="2"/>
      <c r="BP158" s="2"/>
      <c r="BQ158" s="2"/>
      <c r="BR158" s="2"/>
      <c r="BS158" s="2"/>
      <c r="BT158" s="2"/>
      <c r="BU158" s="2"/>
      <c r="BV158" s="2"/>
      <c r="BW158" s="2"/>
      <c r="BX158" s="2"/>
      <c r="BY158" s="2"/>
      <c r="BZ158" s="2"/>
    </row>
    <row r="159" spans="1:78" s="17" customFormat="1">
      <c r="A159" s="2"/>
      <c r="B159" s="12"/>
      <c r="C159" s="12"/>
      <c r="D159" s="12"/>
      <c r="E159" s="12"/>
      <c r="F159" s="12"/>
      <c r="G159" s="12"/>
      <c r="H159" s="12"/>
      <c r="I159" s="12"/>
      <c r="J159" s="12"/>
      <c r="K159" s="12"/>
      <c r="L159" s="12"/>
      <c r="M159" s="12"/>
      <c r="N159" s="10"/>
      <c r="O159" s="12"/>
      <c r="P159" s="10"/>
      <c r="Q159" s="10"/>
      <c r="R159" s="10"/>
      <c r="S159" s="10"/>
      <c r="T159" s="12"/>
      <c r="U159" s="12"/>
      <c r="V159" s="2"/>
      <c r="W159" s="12"/>
      <c r="X159" s="12"/>
      <c r="Y159" s="12"/>
      <c r="Z159" s="12"/>
      <c r="AA159" s="12"/>
      <c r="AB159" s="12"/>
      <c r="AC159" s="12"/>
      <c r="AD159" s="12"/>
      <c r="AE159" s="12"/>
      <c r="AF159" s="12"/>
      <c r="AG159" s="12"/>
      <c r="AH159" s="12"/>
      <c r="AI159" s="10"/>
      <c r="AJ159" s="12"/>
      <c r="AK159" s="10"/>
      <c r="AL159" s="10"/>
      <c r="AM159" s="10"/>
      <c r="AN159" s="10"/>
      <c r="AO159" s="12"/>
      <c r="AP159" s="15"/>
      <c r="AQ159" s="15"/>
      <c r="AR159" s="15"/>
      <c r="AT159" s="2"/>
      <c r="AU159" s="118"/>
      <c r="AV159" s="2"/>
      <c r="AW159" s="2"/>
      <c r="AX159" s="2"/>
      <c r="AY159" s="2"/>
      <c r="AZ159" s="2"/>
      <c r="BA159" s="2"/>
      <c r="BB159" s="2"/>
      <c r="BC159" s="2"/>
      <c r="BD159" s="2"/>
      <c r="BE159" s="2"/>
      <c r="BF159" s="2"/>
      <c r="BG159" s="2"/>
      <c r="BH159" s="42"/>
      <c r="BI159" s="2"/>
      <c r="BJ159" s="2"/>
      <c r="BK159" s="42"/>
      <c r="BL159" s="2"/>
      <c r="BM159" s="2"/>
      <c r="BN159" s="2"/>
      <c r="BO159" s="2"/>
      <c r="BP159" s="2"/>
      <c r="BQ159" s="2"/>
      <c r="BR159" s="2"/>
      <c r="BS159" s="2"/>
      <c r="BT159" s="2"/>
      <c r="BU159" s="2"/>
      <c r="BV159" s="2"/>
      <c r="BW159" s="2"/>
      <c r="BX159" s="2"/>
      <c r="BY159" s="2"/>
      <c r="BZ159" s="2"/>
    </row>
    <row r="160" spans="1:78" s="17" customFormat="1">
      <c r="A160" s="2"/>
      <c r="B160" s="12"/>
      <c r="C160" s="12"/>
      <c r="D160" s="12"/>
      <c r="E160" s="12"/>
      <c r="F160" s="12"/>
      <c r="G160" s="12"/>
      <c r="H160" s="12"/>
      <c r="I160" s="12"/>
      <c r="J160" s="12"/>
      <c r="K160" s="12"/>
      <c r="L160" s="12"/>
      <c r="M160" s="12"/>
      <c r="N160" s="10"/>
      <c r="O160" s="12"/>
      <c r="P160" s="10"/>
      <c r="Q160" s="10"/>
      <c r="R160" s="10"/>
      <c r="S160" s="10"/>
      <c r="T160" s="12"/>
      <c r="U160" s="12"/>
      <c r="V160" s="2"/>
      <c r="W160" s="12"/>
      <c r="X160" s="12"/>
      <c r="Y160" s="12"/>
      <c r="Z160" s="12"/>
      <c r="AA160" s="12"/>
      <c r="AB160" s="12"/>
      <c r="AC160" s="12"/>
      <c r="AD160" s="12"/>
      <c r="AE160" s="12"/>
      <c r="AF160" s="12"/>
      <c r="AG160" s="12"/>
      <c r="AH160" s="12"/>
      <c r="AI160" s="10"/>
      <c r="AJ160" s="12"/>
      <c r="AK160" s="10"/>
      <c r="AL160" s="10"/>
      <c r="AM160" s="10"/>
      <c r="AN160" s="10"/>
      <c r="AO160" s="12"/>
      <c r="AP160" s="15"/>
      <c r="AQ160" s="15"/>
      <c r="AR160" s="15"/>
      <c r="AT160" s="2"/>
      <c r="AU160" s="118"/>
      <c r="AV160" s="2"/>
      <c r="AW160" s="2"/>
      <c r="AX160" s="2"/>
      <c r="AY160" s="2"/>
      <c r="AZ160" s="2"/>
      <c r="BA160" s="2"/>
      <c r="BB160" s="2"/>
      <c r="BC160" s="2"/>
      <c r="BD160" s="2"/>
      <c r="BE160" s="2"/>
      <c r="BF160" s="2"/>
      <c r="BG160" s="2"/>
      <c r="BH160" s="42"/>
      <c r="BI160" s="2"/>
      <c r="BJ160" s="2"/>
      <c r="BK160" s="42"/>
      <c r="BL160" s="2"/>
      <c r="BM160" s="2"/>
      <c r="BN160" s="2"/>
      <c r="BO160" s="2"/>
      <c r="BP160" s="2"/>
      <c r="BQ160" s="2"/>
      <c r="BR160" s="2"/>
      <c r="BS160" s="2"/>
      <c r="BT160" s="2"/>
      <c r="BU160" s="2"/>
      <c r="BV160" s="2"/>
      <c r="BW160" s="2"/>
      <c r="BX160" s="2"/>
      <c r="BY160" s="2"/>
      <c r="BZ160" s="2"/>
    </row>
    <row r="161" spans="1:78" s="17" customFormat="1">
      <c r="A161" s="2"/>
      <c r="B161" s="12"/>
      <c r="C161" s="12"/>
      <c r="D161" s="12"/>
      <c r="E161" s="12"/>
      <c r="F161" s="12"/>
      <c r="G161" s="12"/>
      <c r="H161" s="12"/>
      <c r="I161" s="12"/>
      <c r="J161" s="12"/>
      <c r="K161" s="12"/>
      <c r="L161" s="12"/>
      <c r="M161" s="12"/>
      <c r="N161" s="10"/>
      <c r="O161" s="12"/>
      <c r="P161" s="10"/>
      <c r="Q161" s="10"/>
      <c r="R161" s="10"/>
      <c r="S161" s="10"/>
      <c r="T161" s="12"/>
      <c r="U161" s="12"/>
      <c r="V161" s="2"/>
      <c r="W161" s="12"/>
      <c r="X161" s="12"/>
      <c r="Y161" s="12"/>
      <c r="Z161" s="12"/>
      <c r="AA161" s="12"/>
      <c r="AB161" s="12"/>
      <c r="AC161" s="12"/>
      <c r="AD161" s="12"/>
      <c r="AE161" s="12"/>
      <c r="AF161" s="12"/>
      <c r="AG161" s="12"/>
      <c r="AH161" s="12"/>
      <c r="AI161" s="10"/>
      <c r="AJ161" s="12"/>
      <c r="AK161" s="10"/>
      <c r="AL161" s="10"/>
      <c r="AM161" s="10"/>
      <c r="AN161" s="10"/>
      <c r="AO161" s="12"/>
      <c r="AP161" s="15"/>
      <c r="AQ161" s="15"/>
      <c r="AR161" s="15"/>
      <c r="AT161" s="2"/>
      <c r="AU161" s="118"/>
      <c r="AV161" s="2"/>
      <c r="AW161" s="2"/>
      <c r="AX161" s="2"/>
      <c r="AY161" s="2"/>
      <c r="AZ161" s="2"/>
      <c r="BA161" s="2"/>
      <c r="BB161" s="2"/>
      <c r="BC161" s="2"/>
      <c r="BD161" s="2"/>
      <c r="BE161" s="2"/>
      <c r="BF161" s="2"/>
      <c r="BG161" s="2"/>
      <c r="BH161" s="42"/>
      <c r="BI161" s="2"/>
      <c r="BJ161" s="2"/>
      <c r="BK161" s="42"/>
      <c r="BL161" s="2"/>
      <c r="BM161" s="2"/>
      <c r="BN161" s="2"/>
      <c r="BO161" s="2"/>
      <c r="BP161" s="2"/>
      <c r="BQ161" s="2"/>
      <c r="BR161" s="2"/>
      <c r="BS161" s="2"/>
      <c r="BT161" s="2"/>
      <c r="BU161" s="2"/>
      <c r="BV161" s="2"/>
      <c r="BW161" s="2"/>
      <c r="BX161" s="2"/>
      <c r="BY161" s="2"/>
      <c r="BZ161" s="2"/>
    </row>
    <row r="162" spans="1:78" s="17" customFormat="1">
      <c r="A162" s="2"/>
      <c r="B162" s="12"/>
      <c r="C162" s="12"/>
      <c r="D162" s="12"/>
      <c r="E162" s="12"/>
      <c r="F162" s="12"/>
      <c r="G162" s="12"/>
      <c r="H162" s="12"/>
      <c r="I162" s="12"/>
      <c r="J162" s="12"/>
      <c r="K162" s="12"/>
      <c r="L162" s="12"/>
      <c r="M162" s="12"/>
      <c r="N162" s="10"/>
      <c r="O162" s="12"/>
      <c r="P162" s="10"/>
      <c r="Q162" s="10"/>
      <c r="R162" s="10"/>
      <c r="S162" s="10"/>
      <c r="T162" s="12"/>
      <c r="U162" s="12"/>
      <c r="V162" s="2"/>
      <c r="W162" s="12"/>
      <c r="X162" s="12"/>
      <c r="Y162" s="12"/>
      <c r="Z162" s="12"/>
      <c r="AA162" s="12"/>
      <c r="AB162" s="12"/>
      <c r="AC162" s="12"/>
      <c r="AD162" s="12"/>
      <c r="AE162" s="12"/>
      <c r="AF162" s="12"/>
      <c r="AG162" s="12"/>
      <c r="AH162" s="12"/>
      <c r="AI162" s="10"/>
      <c r="AJ162" s="12"/>
      <c r="AK162" s="10"/>
      <c r="AL162" s="10"/>
      <c r="AM162" s="10"/>
      <c r="AN162" s="10"/>
      <c r="AO162" s="12"/>
      <c r="AP162" s="15"/>
      <c r="AQ162" s="15"/>
      <c r="AR162" s="15"/>
      <c r="AT162" s="2"/>
      <c r="AU162" s="118"/>
      <c r="AV162" s="2"/>
      <c r="AW162" s="2"/>
      <c r="AX162" s="2"/>
      <c r="AY162" s="2"/>
      <c r="AZ162" s="2"/>
      <c r="BA162" s="2"/>
      <c r="BB162" s="2"/>
      <c r="BC162" s="2"/>
      <c r="BD162" s="2"/>
      <c r="BE162" s="2"/>
      <c r="BF162" s="2"/>
      <c r="BG162" s="2"/>
      <c r="BH162" s="42"/>
      <c r="BI162" s="2"/>
      <c r="BJ162" s="2"/>
      <c r="BK162" s="42"/>
      <c r="BL162" s="2"/>
      <c r="BM162" s="2"/>
      <c r="BN162" s="2"/>
      <c r="BO162" s="2"/>
      <c r="BP162" s="2"/>
      <c r="BQ162" s="2"/>
      <c r="BR162" s="2"/>
      <c r="BS162" s="2"/>
      <c r="BT162" s="2"/>
      <c r="BU162" s="2"/>
      <c r="BV162" s="2"/>
      <c r="BW162" s="2"/>
      <c r="BX162" s="2"/>
      <c r="BY162" s="2"/>
      <c r="BZ162" s="2"/>
    </row>
    <row r="163" spans="1:78" s="17" customFormat="1">
      <c r="A163" s="2"/>
      <c r="B163" s="12"/>
      <c r="C163" s="12"/>
      <c r="D163" s="12"/>
      <c r="E163" s="12"/>
      <c r="F163" s="12"/>
      <c r="G163" s="12"/>
      <c r="H163" s="12"/>
      <c r="I163" s="12"/>
      <c r="J163" s="12"/>
      <c r="K163" s="12"/>
      <c r="L163" s="12"/>
      <c r="M163" s="12"/>
      <c r="N163" s="10"/>
      <c r="O163" s="12"/>
      <c r="P163" s="10"/>
      <c r="Q163" s="10"/>
      <c r="R163" s="10"/>
      <c r="S163" s="10"/>
      <c r="T163" s="12"/>
      <c r="U163" s="12"/>
      <c r="V163" s="2"/>
      <c r="W163" s="12"/>
      <c r="X163" s="12"/>
      <c r="Y163" s="12"/>
      <c r="Z163" s="12"/>
      <c r="AA163" s="12"/>
      <c r="AB163" s="12"/>
      <c r="AC163" s="12"/>
      <c r="AD163" s="12"/>
      <c r="AE163" s="12"/>
      <c r="AF163" s="12"/>
      <c r="AG163" s="12"/>
      <c r="AH163" s="12"/>
      <c r="AI163" s="10"/>
      <c r="AJ163" s="12"/>
      <c r="AK163" s="10"/>
      <c r="AL163" s="10"/>
      <c r="AM163" s="10"/>
      <c r="AN163" s="10"/>
      <c r="AO163" s="12"/>
      <c r="AP163" s="15"/>
      <c r="AQ163" s="15"/>
      <c r="AR163" s="15"/>
      <c r="AT163" s="2"/>
      <c r="AU163" s="118"/>
      <c r="AV163" s="2"/>
      <c r="AW163" s="2"/>
      <c r="AX163" s="2"/>
      <c r="AY163" s="2"/>
      <c r="AZ163" s="2"/>
      <c r="BA163" s="2"/>
      <c r="BB163" s="2"/>
      <c r="BC163" s="2"/>
      <c r="BD163" s="2"/>
      <c r="BE163" s="2"/>
      <c r="BF163" s="2"/>
      <c r="BG163" s="2"/>
      <c r="BH163" s="42"/>
      <c r="BI163" s="2"/>
      <c r="BJ163" s="2"/>
      <c r="BK163" s="42"/>
      <c r="BL163" s="2"/>
      <c r="BM163" s="2"/>
      <c r="BN163" s="2"/>
      <c r="BO163" s="2"/>
      <c r="BP163" s="2"/>
      <c r="BQ163" s="2"/>
      <c r="BR163" s="2"/>
      <c r="BS163" s="2"/>
      <c r="BT163" s="2"/>
      <c r="BU163" s="2"/>
      <c r="BV163" s="2"/>
      <c r="BW163" s="2"/>
      <c r="BX163" s="2"/>
      <c r="BY163" s="2"/>
      <c r="BZ163" s="2"/>
    </row>
    <row r="164" spans="1:78" s="17" customFormat="1">
      <c r="A164" s="2"/>
      <c r="B164" s="12"/>
      <c r="C164" s="12"/>
      <c r="D164" s="12"/>
      <c r="E164" s="12"/>
      <c r="F164" s="12"/>
      <c r="G164" s="12"/>
      <c r="H164" s="12"/>
      <c r="I164" s="12"/>
      <c r="J164" s="12"/>
      <c r="K164" s="12"/>
      <c r="L164" s="12"/>
      <c r="M164" s="12"/>
      <c r="N164" s="10"/>
      <c r="O164" s="12"/>
      <c r="P164" s="10"/>
      <c r="Q164" s="10"/>
      <c r="R164" s="10"/>
      <c r="S164" s="10"/>
      <c r="T164" s="12"/>
      <c r="U164" s="12"/>
      <c r="V164" s="2"/>
      <c r="W164" s="12"/>
      <c r="X164" s="12"/>
      <c r="Y164" s="12"/>
      <c r="Z164" s="12"/>
      <c r="AA164" s="12"/>
      <c r="AB164" s="12"/>
      <c r="AC164" s="12"/>
      <c r="AD164" s="12"/>
      <c r="AE164" s="12"/>
      <c r="AF164" s="12"/>
      <c r="AG164" s="12"/>
      <c r="AH164" s="12"/>
      <c r="AI164" s="10"/>
      <c r="AJ164" s="12"/>
      <c r="AK164" s="10"/>
      <c r="AL164" s="10"/>
      <c r="AM164" s="10"/>
      <c r="AN164" s="10"/>
      <c r="AO164" s="12"/>
      <c r="AP164" s="15"/>
      <c r="AQ164" s="15"/>
      <c r="AR164" s="15"/>
      <c r="AT164" s="2"/>
      <c r="AU164" s="118"/>
      <c r="AV164" s="2"/>
      <c r="AW164" s="2"/>
      <c r="AX164" s="2"/>
      <c r="AY164" s="2"/>
      <c r="AZ164" s="2"/>
      <c r="BA164" s="2"/>
      <c r="BB164" s="2"/>
      <c r="BC164" s="2"/>
      <c r="BD164" s="2"/>
      <c r="BE164" s="2"/>
      <c r="BF164" s="2"/>
      <c r="BG164" s="2"/>
      <c r="BH164" s="42"/>
      <c r="BI164" s="2"/>
      <c r="BJ164" s="2"/>
      <c r="BK164" s="42"/>
      <c r="BL164" s="2"/>
      <c r="BM164" s="2"/>
      <c r="BN164" s="2"/>
      <c r="BO164" s="2"/>
      <c r="BP164" s="2"/>
      <c r="BQ164" s="2"/>
      <c r="BR164" s="2"/>
      <c r="BS164" s="2"/>
      <c r="BT164" s="2"/>
      <c r="BU164" s="2"/>
      <c r="BV164" s="2"/>
      <c r="BW164" s="2"/>
      <c r="BX164" s="2"/>
      <c r="BY164" s="2"/>
      <c r="BZ164" s="2"/>
    </row>
    <row r="165" spans="1:78" s="17" customFormat="1">
      <c r="A165" s="2"/>
      <c r="B165" s="12"/>
      <c r="C165" s="12"/>
      <c r="D165" s="12"/>
      <c r="E165" s="12"/>
      <c r="F165" s="12"/>
      <c r="G165" s="12"/>
      <c r="H165" s="12"/>
      <c r="I165" s="12"/>
      <c r="J165" s="12"/>
      <c r="K165" s="12"/>
      <c r="L165" s="12"/>
      <c r="M165" s="12"/>
      <c r="N165" s="10"/>
      <c r="O165" s="12"/>
      <c r="P165" s="10"/>
      <c r="Q165" s="10"/>
      <c r="R165" s="10"/>
      <c r="S165" s="10"/>
      <c r="T165" s="12"/>
      <c r="U165" s="12"/>
      <c r="V165" s="2"/>
      <c r="W165" s="12"/>
      <c r="X165" s="12"/>
      <c r="Y165" s="12"/>
      <c r="Z165" s="12"/>
      <c r="AA165" s="12"/>
      <c r="AB165" s="12"/>
      <c r="AC165" s="12"/>
      <c r="AD165" s="12"/>
      <c r="AE165" s="12"/>
      <c r="AF165" s="12"/>
      <c r="AG165" s="12"/>
      <c r="AH165" s="12"/>
      <c r="AI165" s="10"/>
      <c r="AJ165" s="12"/>
      <c r="AK165" s="10"/>
      <c r="AL165" s="10"/>
      <c r="AM165" s="10"/>
      <c r="AN165" s="10"/>
      <c r="AO165" s="12"/>
      <c r="AP165" s="15"/>
      <c r="AQ165" s="15"/>
      <c r="AR165" s="15"/>
      <c r="AT165" s="2"/>
      <c r="AU165" s="118"/>
      <c r="AV165" s="2"/>
      <c r="AW165" s="2"/>
      <c r="AX165" s="2"/>
      <c r="AY165" s="2"/>
      <c r="AZ165" s="2"/>
      <c r="BA165" s="2"/>
      <c r="BB165" s="2"/>
      <c r="BC165" s="2"/>
      <c r="BD165" s="2"/>
      <c r="BE165" s="2"/>
      <c r="BF165" s="2"/>
      <c r="BG165" s="2"/>
      <c r="BH165" s="42"/>
      <c r="BI165" s="2"/>
      <c r="BJ165" s="2"/>
      <c r="BK165" s="42"/>
      <c r="BL165" s="2"/>
      <c r="BM165" s="2"/>
      <c r="BN165" s="2"/>
      <c r="BO165" s="2"/>
      <c r="BP165" s="2"/>
      <c r="BQ165" s="2"/>
      <c r="BR165" s="2"/>
      <c r="BS165" s="2"/>
      <c r="BT165" s="2"/>
      <c r="BU165" s="2"/>
      <c r="BV165" s="2"/>
      <c r="BW165" s="2"/>
      <c r="BX165" s="2"/>
      <c r="BY165" s="2"/>
      <c r="BZ165" s="2"/>
    </row>
    <row r="166" spans="1:78" s="17" customFormat="1">
      <c r="A166" s="2"/>
      <c r="B166" s="12"/>
      <c r="C166" s="12"/>
      <c r="D166" s="12"/>
      <c r="E166" s="12"/>
      <c r="F166" s="12"/>
      <c r="G166" s="12"/>
      <c r="H166" s="12"/>
      <c r="I166" s="12"/>
      <c r="J166" s="12"/>
      <c r="K166" s="12"/>
      <c r="L166" s="12"/>
      <c r="M166" s="12"/>
      <c r="N166" s="10"/>
      <c r="O166" s="12"/>
      <c r="P166" s="10"/>
      <c r="Q166" s="10"/>
      <c r="R166" s="10"/>
      <c r="S166" s="10"/>
      <c r="T166" s="12"/>
      <c r="U166" s="12"/>
      <c r="V166" s="2"/>
      <c r="W166" s="12"/>
      <c r="X166" s="12"/>
      <c r="Y166" s="12"/>
      <c r="Z166" s="12"/>
      <c r="AA166" s="12"/>
      <c r="AB166" s="12"/>
      <c r="AC166" s="12"/>
      <c r="AD166" s="12"/>
      <c r="AE166" s="12"/>
      <c r="AF166" s="12"/>
      <c r="AG166" s="12"/>
      <c r="AH166" s="12"/>
      <c r="AI166" s="10"/>
      <c r="AJ166" s="12"/>
      <c r="AK166" s="10"/>
      <c r="AL166" s="10"/>
      <c r="AM166" s="10"/>
      <c r="AN166" s="10"/>
      <c r="AO166" s="12"/>
      <c r="AP166" s="15"/>
      <c r="AQ166" s="15"/>
      <c r="AR166" s="15"/>
      <c r="AT166" s="2"/>
      <c r="AU166" s="118"/>
      <c r="AV166" s="2"/>
      <c r="AW166" s="2"/>
      <c r="AX166" s="2"/>
      <c r="AY166" s="2"/>
      <c r="AZ166" s="2"/>
      <c r="BA166" s="2"/>
      <c r="BB166" s="2"/>
      <c r="BC166" s="2"/>
      <c r="BD166" s="2"/>
      <c r="BE166" s="2"/>
      <c r="BF166" s="2"/>
      <c r="BG166" s="2"/>
      <c r="BH166" s="42"/>
      <c r="BI166" s="2"/>
      <c r="BJ166" s="2"/>
      <c r="BK166" s="42"/>
      <c r="BL166" s="2"/>
      <c r="BM166" s="2"/>
      <c r="BN166" s="2"/>
      <c r="BO166" s="2"/>
      <c r="BP166" s="2"/>
      <c r="BQ166" s="2"/>
      <c r="BR166" s="2"/>
      <c r="BS166" s="2"/>
      <c r="BT166" s="2"/>
      <c r="BU166" s="2"/>
      <c r="BV166" s="2"/>
      <c r="BW166" s="2"/>
      <c r="BX166" s="2"/>
      <c r="BY166" s="2"/>
      <c r="BZ166" s="2"/>
    </row>
    <row r="167" spans="1:78" s="17" customFormat="1">
      <c r="A167" s="2"/>
      <c r="B167" s="12"/>
      <c r="C167" s="12"/>
      <c r="D167" s="12"/>
      <c r="E167" s="12"/>
      <c r="F167" s="12"/>
      <c r="G167" s="12"/>
      <c r="H167" s="12"/>
      <c r="I167" s="12"/>
      <c r="J167" s="12"/>
      <c r="K167" s="12"/>
      <c r="L167" s="12"/>
      <c r="M167" s="12"/>
      <c r="N167" s="10"/>
      <c r="O167" s="12"/>
      <c r="P167" s="10"/>
      <c r="Q167" s="10"/>
      <c r="R167" s="10"/>
      <c r="S167" s="10"/>
      <c r="T167" s="12"/>
      <c r="U167" s="12"/>
      <c r="V167" s="2"/>
      <c r="W167" s="12"/>
      <c r="X167" s="12"/>
      <c r="Y167" s="12"/>
      <c r="Z167" s="12"/>
      <c r="AA167" s="12"/>
      <c r="AB167" s="12"/>
      <c r="AC167" s="12"/>
      <c r="AD167" s="12"/>
      <c r="AE167" s="12"/>
      <c r="AF167" s="12"/>
      <c r="AG167" s="12"/>
      <c r="AH167" s="12"/>
      <c r="AI167" s="10"/>
      <c r="AJ167" s="12"/>
      <c r="AK167" s="10"/>
      <c r="AL167" s="10"/>
      <c r="AM167" s="10"/>
      <c r="AN167" s="10"/>
      <c r="AO167" s="12"/>
      <c r="AP167" s="15"/>
      <c r="AQ167" s="15"/>
      <c r="AR167" s="15"/>
      <c r="AT167" s="2"/>
      <c r="AU167" s="118"/>
      <c r="AV167" s="2"/>
      <c r="AW167" s="2"/>
      <c r="AX167" s="2"/>
      <c r="AY167" s="2"/>
      <c r="AZ167" s="2"/>
      <c r="BA167" s="2"/>
      <c r="BB167" s="2"/>
      <c r="BC167" s="2"/>
      <c r="BD167" s="2"/>
      <c r="BE167" s="2"/>
      <c r="BF167" s="2"/>
      <c r="BG167" s="2"/>
      <c r="BH167" s="42"/>
      <c r="BI167" s="2"/>
      <c r="BJ167" s="2"/>
      <c r="BK167" s="42"/>
      <c r="BL167" s="2"/>
      <c r="BM167" s="2"/>
      <c r="BN167" s="2"/>
      <c r="BO167" s="2"/>
      <c r="BP167" s="2"/>
      <c r="BQ167" s="2"/>
      <c r="BR167" s="2"/>
      <c r="BS167" s="2"/>
      <c r="BT167" s="2"/>
      <c r="BU167" s="2"/>
      <c r="BV167" s="2"/>
      <c r="BW167" s="2"/>
      <c r="BX167" s="2"/>
      <c r="BY167" s="2"/>
      <c r="BZ167" s="2"/>
    </row>
    <row r="168" spans="1:78" s="17" customFormat="1">
      <c r="A168" s="2"/>
      <c r="B168" s="12"/>
      <c r="C168" s="12"/>
      <c r="D168" s="12"/>
      <c r="E168" s="12"/>
      <c r="F168" s="12"/>
      <c r="G168" s="12"/>
      <c r="H168" s="12"/>
      <c r="I168" s="12"/>
      <c r="J168" s="12"/>
      <c r="K168" s="12"/>
      <c r="L168" s="12"/>
      <c r="M168" s="12"/>
      <c r="N168" s="10"/>
      <c r="O168" s="12"/>
      <c r="P168" s="10"/>
      <c r="Q168" s="10"/>
      <c r="R168" s="10"/>
      <c r="S168" s="10"/>
      <c r="T168" s="12"/>
      <c r="U168" s="12"/>
      <c r="V168" s="2"/>
      <c r="W168" s="12"/>
      <c r="X168" s="12"/>
      <c r="Y168" s="12"/>
      <c r="Z168" s="12"/>
      <c r="AA168" s="12"/>
      <c r="AB168" s="12"/>
      <c r="AC168" s="12"/>
      <c r="AD168" s="12"/>
      <c r="AE168" s="12"/>
      <c r="AF168" s="12"/>
      <c r="AG168" s="12"/>
      <c r="AH168" s="12"/>
      <c r="AI168" s="10"/>
      <c r="AJ168" s="12"/>
      <c r="AK168" s="10"/>
      <c r="AL168" s="10"/>
      <c r="AM168" s="10"/>
      <c r="AN168" s="10"/>
      <c r="AO168" s="12"/>
      <c r="AP168" s="15"/>
      <c r="AQ168" s="15"/>
      <c r="AR168" s="15"/>
      <c r="AT168" s="2"/>
      <c r="AU168" s="118"/>
      <c r="AV168" s="2"/>
      <c r="AW168" s="2"/>
      <c r="AX168" s="2"/>
      <c r="AY168" s="2"/>
      <c r="AZ168" s="2"/>
      <c r="BA168" s="2"/>
      <c r="BB168" s="2"/>
      <c r="BC168" s="2"/>
      <c r="BD168" s="2"/>
      <c r="BE168" s="2"/>
      <c r="BF168" s="2"/>
      <c r="BG168" s="2"/>
      <c r="BH168" s="42"/>
      <c r="BI168" s="2"/>
      <c r="BJ168" s="2"/>
      <c r="BK168" s="42"/>
      <c r="BL168" s="2"/>
      <c r="BM168" s="2"/>
      <c r="BN168" s="2"/>
      <c r="BO168" s="2"/>
      <c r="BP168" s="2"/>
      <c r="BQ168" s="2"/>
      <c r="BR168" s="2"/>
      <c r="BS168" s="2"/>
      <c r="BT168" s="2"/>
      <c r="BU168" s="2"/>
      <c r="BV168" s="2"/>
      <c r="BW168" s="2"/>
      <c r="BX168" s="2"/>
      <c r="BY168" s="2"/>
      <c r="BZ168" s="2"/>
    </row>
    <row r="169" spans="1:78" s="17" customFormat="1">
      <c r="A169" s="2"/>
      <c r="B169" s="12"/>
      <c r="C169" s="12"/>
      <c r="D169" s="12"/>
      <c r="E169" s="12"/>
      <c r="F169" s="12"/>
      <c r="G169" s="12"/>
      <c r="H169" s="12"/>
      <c r="I169" s="12"/>
      <c r="J169" s="12"/>
      <c r="K169" s="12"/>
      <c r="L169" s="12"/>
      <c r="M169" s="12"/>
      <c r="N169" s="10"/>
      <c r="O169" s="12"/>
      <c r="P169" s="10"/>
      <c r="Q169" s="10"/>
      <c r="R169" s="10"/>
      <c r="S169" s="10"/>
      <c r="T169" s="12"/>
      <c r="U169" s="12"/>
      <c r="V169" s="2"/>
      <c r="W169" s="12"/>
      <c r="X169" s="12"/>
      <c r="Y169" s="12"/>
      <c r="Z169" s="12"/>
      <c r="AA169" s="12"/>
      <c r="AB169" s="12"/>
      <c r="AC169" s="12"/>
      <c r="AD169" s="12"/>
      <c r="AE169" s="12"/>
      <c r="AF169" s="12"/>
      <c r="AG169" s="12"/>
      <c r="AH169" s="12"/>
      <c r="AI169" s="10"/>
      <c r="AJ169" s="12"/>
      <c r="AK169" s="10"/>
      <c r="AL169" s="10"/>
      <c r="AM169" s="10"/>
      <c r="AN169" s="10"/>
      <c r="AO169" s="12"/>
      <c r="AP169" s="15"/>
      <c r="AQ169" s="15"/>
      <c r="AR169" s="15"/>
      <c r="AT169" s="2"/>
      <c r="AU169" s="118"/>
      <c r="AV169" s="2"/>
      <c r="AW169" s="2"/>
      <c r="AX169" s="2"/>
      <c r="AY169" s="2"/>
      <c r="AZ169" s="2"/>
      <c r="BA169" s="2"/>
      <c r="BB169" s="2"/>
      <c r="BC169" s="2"/>
      <c r="BD169" s="2"/>
      <c r="BE169" s="2"/>
      <c r="BF169" s="2"/>
      <c r="BG169" s="2"/>
      <c r="BH169" s="42"/>
      <c r="BI169" s="2"/>
      <c r="BJ169" s="2"/>
      <c r="BK169" s="42"/>
      <c r="BL169" s="2"/>
      <c r="BM169" s="2"/>
      <c r="BN169" s="2"/>
      <c r="BO169" s="2"/>
      <c r="BP169" s="2"/>
      <c r="BQ169" s="2"/>
      <c r="BR169" s="2"/>
      <c r="BS169" s="2"/>
      <c r="BT169" s="2"/>
      <c r="BU169" s="2"/>
      <c r="BV169" s="2"/>
      <c r="BW169" s="2"/>
      <c r="BX169" s="2"/>
      <c r="BY169" s="2"/>
      <c r="BZ169" s="2"/>
    </row>
    <row r="170" spans="1:78" s="17" customFormat="1">
      <c r="A170" s="2"/>
      <c r="B170" s="12"/>
      <c r="C170" s="12"/>
      <c r="D170" s="12"/>
      <c r="E170" s="12"/>
      <c r="F170" s="12"/>
      <c r="G170" s="12"/>
      <c r="H170" s="12"/>
      <c r="I170" s="12"/>
      <c r="J170" s="12"/>
      <c r="K170" s="12"/>
      <c r="L170" s="12"/>
      <c r="M170" s="12"/>
      <c r="N170" s="10"/>
      <c r="O170" s="12"/>
      <c r="P170" s="10"/>
      <c r="Q170" s="10"/>
      <c r="R170" s="10"/>
      <c r="S170" s="10"/>
      <c r="T170" s="12"/>
      <c r="U170" s="12"/>
      <c r="V170" s="2"/>
      <c r="W170" s="12"/>
      <c r="X170" s="12"/>
      <c r="Y170" s="12"/>
      <c r="Z170" s="12"/>
      <c r="AA170" s="12"/>
      <c r="AB170" s="12"/>
      <c r="AC170" s="12"/>
      <c r="AD170" s="12"/>
      <c r="AE170" s="12"/>
      <c r="AF170" s="12"/>
      <c r="AG170" s="12"/>
      <c r="AH170" s="12"/>
      <c r="AI170" s="10"/>
      <c r="AJ170" s="12"/>
      <c r="AK170" s="10"/>
      <c r="AL170" s="10"/>
      <c r="AM170" s="10"/>
      <c r="AN170" s="10"/>
      <c r="AO170" s="12"/>
      <c r="AP170" s="15"/>
      <c r="AQ170" s="15"/>
      <c r="AR170" s="15"/>
      <c r="AT170" s="2"/>
      <c r="AU170" s="118"/>
      <c r="AV170" s="2"/>
      <c r="AW170" s="2"/>
      <c r="AX170" s="2"/>
      <c r="AY170" s="2"/>
      <c r="AZ170" s="2"/>
      <c r="BA170" s="2"/>
      <c r="BB170" s="2"/>
      <c r="BC170" s="2"/>
      <c r="BD170" s="2"/>
      <c r="BE170" s="2"/>
      <c r="BF170" s="2"/>
      <c r="BG170" s="2"/>
      <c r="BH170" s="42"/>
      <c r="BI170" s="2"/>
      <c r="BJ170" s="2"/>
      <c r="BK170" s="42"/>
      <c r="BL170" s="2"/>
      <c r="BM170" s="2"/>
      <c r="BN170" s="2"/>
      <c r="BO170" s="2"/>
      <c r="BP170" s="2"/>
      <c r="BQ170" s="2"/>
      <c r="BR170" s="2"/>
      <c r="BS170" s="2"/>
      <c r="BT170" s="2"/>
      <c r="BU170" s="2"/>
      <c r="BV170" s="2"/>
      <c r="BW170" s="2"/>
      <c r="BX170" s="2"/>
      <c r="BY170" s="2"/>
      <c r="BZ170" s="2"/>
    </row>
    <row r="171" spans="1:78" s="17" customFormat="1">
      <c r="A171" s="2"/>
      <c r="B171" s="12"/>
      <c r="C171" s="12"/>
      <c r="D171" s="12"/>
      <c r="E171" s="12"/>
      <c r="F171" s="12"/>
      <c r="G171" s="12"/>
      <c r="H171" s="12"/>
      <c r="I171" s="12"/>
      <c r="J171" s="12"/>
      <c r="K171" s="12"/>
      <c r="L171" s="12"/>
      <c r="M171" s="12"/>
      <c r="N171" s="10"/>
      <c r="O171" s="12"/>
      <c r="P171" s="10"/>
      <c r="Q171" s="10"/>
      <c r="R171" s="10"/>
      <c r="S171" s="10"/>
      <c r="T171" s="12"/>
      <c r="U171" s="12"/>
      <c r="V171" s="2"/>
      <c r="W171" s="12"/>
      <c r="X171" s="12"/>
      <c r="Y171" s="12"/>
      <c r="Z171" s="12"/>
      <c r="AA171" s="12"/>
      <c r="AB171" s="12"/>
      <c r="AC171" s="12"/>
      <c r="AD171" s="12"/>
      <c r="AE171" s="12"/>
      <c r="AF171" s="12"/>
      <c r="AG171" s="12"/>
      <c r="AH171" s="12"/>
      <c r="AI171" s="10"/>
      <c r="AJ171" s="12"/>
      <c r="AK171" s="10"/>
      <c r="AL171" s="10"/>
      <c r="AM171" s="10"/>
      <c r="AN171" s="10"/>
      <c r="AO171" s="12"/>
      <c r="AP171" s="15"/>
      <c r="AQ171" s="15"/>
      <c r="AR171" s="15"/>
      <c r="AT171" s="2"/>
      <c r="AU171" s="118"/>
      <c r="AV171" s="2"/>
      <c r="AW171" s="2"/>
      <c r="AX171" s="2"/>
      <c r="AY171" s="2"/>
      <c r="AZ171" s="2"/>
      <c r="BA171" s="2"/>
      <c r="BB171" s="2"/>
      <c r="BC171" s="2"/>
      <c r="BD171" s="2"/>
      <c r="BE171" s="2"/>
      <c r="BF171" s="2"/>
      <c r="BG171" s="2"/>
      <c r="BH171" s="42"/>
      <c r="BI171" s="2"/>
      <c r="BJ171" s="2"/>
      <c r="BK171" s="42"/>
      <c r="BL171" s="2"/>
      <c r="BM171" s="2"/>
      <c r="BN171" s="2"/>
      <c r="BO171" s="2"/>
      <c r="BP171" s="2"/>
      <c r="BQ171" s="2"/>
      <c r="BR171" s="2"/>
      <c r="BS171" s="2"/>
      <c r="BT171" s="2"/>
      <c r="BU171" s="2"/>
      <c r="BV171" s="2"/>
      <c r="BW171" s="2"/>
      <c r="BX171" s="2"/>
      <c r="BY171" s="2"/>
      <c r="BZ171" s="2"/>
    </row>
    <row r="172" spans="1:78" s="17" customFormat="1">
      <c r="A172" s="2"/>
      <c r="B172" s="12"/>
      <c r="C172" s="12"/>
      <c r="D172" s="12"/>
      <c r="E172" s="12"/>
      <c r="F172" s="12"/>
      <c r="G172" s="12"/>
      <c r="H172" s="12"/>
      <c r="I172" s="12"/>
      <c r="J172" s="12"/>
      <c r="K172" s="12"/>
      <c r="L172" s="12"/>
      <c r="M172" s="12"/>
      <c r="N172" s="10"/>
      <c r="O172" s="12"/>
      <c r="P172" s="10"/>
      <c r="Q172" s="10"/>
      <c r="R172" s="10"/>
      <c r="S172" s="10"/>
      <c r="T172" s="12"/>
      <c r="U172" s="12"/>
      <c r="V172" s="2"/>
      <c r="W172" s="12"/>
      <c r="X172" s="12"/>
      <c r="Y172" s="12"/>
      <c r="Z172" s="12"/>
      <c r="AA172" s="12"/>
      <c r="AB172" s="12"/>
      <c r="AC172" s="12"/>
      <c r="AD172" s="12"/>
      <c r="AE172" s="12"/>
      <c r="AF172" s="12"/>
      <c r="AG172" s="12"/>
      <c r="AH172" s="12"/>
      <c r="AI172" s="10"/>
      <c r="AJ172" s="12"/>
      <c r="AK172" s="10"/>
      <c r="AL172" s="10"/>
      <c r="AM172" s="10"/>
      <c r="AN172" s="10"/>
      <c r="AO172" s="12"/>
      <c r="AP172" s="15"/>
      <c r="AQ172" s="15"/>
      <c r="AR172" s="15"/>
      <c r="AT172" s="2"/>
      <c r="AU172" s="118"/>
      <c r="AV172" s="2"/>
      <c r="AW172" s="2"/>
      <c r="AX172" s="2"/>
      <c r="AY172" s="2"/>
      <c r="AZ172" s="2"/>
      <c r="BA172" s="2"/>
      <c r="BB172" s="2"/>
      <c r="BC172" s="2"/>
      <c r="BD172" s="2"/>
      <c r="BE172" s="2"/>
      <c r="BF172" s="2"/>
      <c r="BG172" s="2"/>
      <c r="BH172" s="42"/>
      <c r="BI172" s="2"/>
      <c r="BJ172" s="2"/>
      <c r="BK172" s="42"/>
      <c r="BL172" s="2"/>
      <c r="BM172" s="2"/>
      <c r="BN172" s="2"/>
      <c r="BO172" s="2"/>
      <c r="BP172" s="2"/>
      <c r="BQ172" s="2"/>
      <c r="BR172" s="2"/>
      <c r="BS172" s="2"/>
      <c r="BT172" s="2"/>
      <c r="BU172" s="2"/>
      <c r="BV172" s="2"/>
      <c r="BW172" s="2"/>
      <c r="BX172" s="2"/>
      <c r="BY172" s="2"/>
      <c r="BZ172" s="2"/>
    </row>
    <row r="173" spans="1:78" s="17" customFormat="1">
      <c r="A173" s="2"/>
      <c r="B173" s="12"/>
      <c r="C173" s="12"/>
      <c r="D173" s="12"/>
      <c r="E173" s="12"/>
      <c r="F173" s="12"/>
      <c r="G173" s="12"/>
      <c r="H173" s="12"/>
      <c r="I173" s="12"/>
      <c r="J173" s="12"/>
      <c r="K173" s="12"/>
      <c r="L173" s="12"/>
      <c r="M173" s="12"/>
      <c r="N173" s="10"/>
      <c r="O173" s="12"/>
      <c r="P173" s="10"/>
      <c r="Q173" s="10"/>
      <c r="R173" s="10"/>
      <c r="S173" s="10"/>
      <c r="T173" s="12"/>
      <c r="U173" s="12"/>
      <c r="V173" s="2"/>
      <c r="W173" s="12"/>
      <c r="X173" s="12"/>
      <c r="Y173" s="12"/>
      <c r="Z173" s="12"/>
      <c r="AA173" s="12"/>
      <c r="AB173" s="12"/>
      <c r="AC173" s="12"/>
      <c r="AD173" s="12"/>
      <c r="AE173" s="12"/>
      <c r="AF173" s="12"/>
      <c r="AG173" s="12"/>
      <c r="AH173" s="12"/>
      <c r="AI173" s="10"/>
      <c r="AJ173" s="12"/>
      <c r="AK173" s="10"/>
      <c r="AL173" s="10"/>
      <c r="AM173" s="10"/>
      <c r="AN173" s="10"/>
      <c r="AO173" s="12"/>
      <c r="AP173" s="15"/>
      <c r="AQ173" s="15"/>
      <c r="AR173" s="15"/>
      <c r="AT173" s="2"/>
      <c r="AU173" s="118"/>
      <c r="AV173" s="2"/>
      <c r="AW173" s="2"/>
      <c r="AX173" s="2"/>
      <c r="AY173" s="2"/>
      <c r="AZ173" s="2"/>
      <c r="BA173" s="2"/>
      <c r="BB173" s="2"/>
      <c r="BC173" s="2"/>
      <c r="BD173" s="2"/>
      <c r="BE173" s="2"/>
      <c r="BF173" s="2"/>
      <c r="BG173" s="2"/>
      <c r="BH173" s="42"/>
      <c r="BI173" s="2"/>
      <c r="BJ173" s="2"/>
      <c r="BK173" s="42"/>
      <c r="BL173" s="2"/>
      <c r="BM173" s="2"/>
      <c r="BN173" s="2"/>
      <c r="BO173" s="2"/>
      <c r="BP173" s="2"/>
      <c r="BQ173" s="2"/>
      <c r="BR173" s="2"/>
      <c r="BS173" s="2"/>
      <c r="BT173" s="2"/>
      <c r="BU173" s="2"/>
      <c r="BV173" s="2"/>
      <c r="BW173" s="2"/>
      <c r="BX173" s="2"/>
      <c r="BY173" s="2"/>
      <c r="BZ173" s="2"/>
    </row>
    <row r="174" spans="1:78" s="17" customFormat="1">
      <c r="A174" s="2"/>
      <c r="B174" s="12"/>
      <c r="C174" s="12"/>
      <c r="D174" s="12"/>
      <c r="E174" s="12"/>
      <c r="F174" s="12"/>
      <c r="G174" s="12"/>
      <c r="H174" s="12"/>
      <c r="I174" s="12"/>
      <c r="J174" s="12"/>
      <c r="K174" s="12"/>
      <c r="L174" s="12"/>
      <c r="M174" s="12"/>
      <c r="N174" s="10"/>
      <c r="O174" s="12"/>
      <c r="P174" s="10"/>
      <c r="Q174" s="10"/>
      <c r="R174" s="10"/>
      <c r="S174" s="10"/>
      <c r="T174" s="12"/>
      <c r="U174" s="12"/>
      <c r="V174" s="2"/>
      <c r="W174" s="12"/>
      <c r="X174" s="12"/>
      <c r="Y174" s="12"/>
      <c r="Z174" s="12"/>
      <c r="AA174" s="12"/>
      <c r="AB174" s="12"/>
      <c r="AC174" s="12"/>
      <c r="AD174" s="12"/>
      <c r="AE174" s="12"/>
      <c r="AF174" s="12"/>
      <c r="AG174" s="12"/>
      <c r="AH174" s="12"/>
      <c r="AI174" s="10"/>
      <c r="AJ174" s="12"/>
      <c r="AK174" s="10"/>
      <c r="AL174" s="10"/>
      <c r="AM174" s="10"/>
      <c r="AN174" s="10"/>
      <c r="AO174" s="12"/>
      <c r="AP174" s="15"/>
      <c r="AQ174" s="15"/>
      <c r="AR174" s="15"/>
      <c r="AT174" s="2"/>
      <c r="AU174" s="118"/>
      <c r="AV174" s="2"/>
      <c r="AW174" s="2"/>
      <c r="AX174" s="2"/>
      <c r="AY174" s="2"/>
      <c r="AZ174" s="2"/>
      <c r="BA174" s="2"/>
      <c r="BB174" s="2"/>
      <c r="BC174" s="2"/>
      <c r="BD174" s="2"/>
      <c r="BE174" s="2"/>
      <c r="BF174" s="2"/>
      <c r="BG174" s="2"/>
      <c r="BH174" s="42"/>
      <c r="BI174" s="2"/>
      <c r="BJ174" s="2"/>
      <c r="BK174" s="42"/>
      <c r="BL174" s="2"/>
      <c r="BM174" s="2"/>
      <c r="BN174" s="2"/>
      <c r="BO174" s="2"/>
      <c r="BP174" s="2"/>
      <c r="BQ174" s="2"/>
      <c r="BR174" s="2"/>
      <c r="BS174" s="2"/>
      <c r="BT174" s="2"/>
      <c r="BU174" s="2"/>
      <c r="BV174" s="2"/>
      <c r="BW174" s="2"/>
      <c r="BX174" s="2"/>
      <c r="BY174" s="2"/>
      <c r="BZ174" s="2"/>
    </row>
    <row r="175" spans="1:78" s="17" customFormat="1">
      <c r="A175" s="2"/>
      <c r="B175" s="12"/>
      <c r="C175" s="12"/>
      <c r="D175" s="12"/>
      <c r="E175" s="12"/>
      <c r="F175" s="12"/>
      <c r="G175" s="12"/>
      <c r="H175" s="12"/>
      <c r="I175" s="12"/>
      <c r="J175" s="12"/>
      <c r="K175" s="12"/>
      <c r="L175" s="12"/>
      <c r="M175" s="12"/>
      <c r="N175" s="10"/>
      <c r="O175" s="12"/>
      <c r="P175" s="10"/>
      <c r="Q175" s="10"/>
      <c r="R175" s="10"/>
      <c r="S175" s="10"/>
      <c r="T175" s="12"/>
      <c r="U175" s="12"/>
      <c r="V175" s="2"/>
      <c r="W175" s="12"/>
      <c r="X175" s="12"/>
      <c r="Y175" s="12"/>
      <c r="Z175" s="12"/>
      <c r="AA175" s="12"/>
      <c r="AB175" s="12"/>
      <c r="AC175" s="12"/>
      <c r="AD175" s="12"/>
      <c r="AE175" s="12"/>
      <c r="AF175" s="12"/>
      <c r="AG175" s="12"/>
      <c r="AH175" s="12"/>
      <c r="AI175" s="10"/>
      <c r="AJ175" s="12"/>
      <c r="AK175" s="10"/>
      <c r="AL175" s="10"/>
      <c r="AM175" s="10"/>
      <c r="AN175" s="10"/>
      <c r="AO175" s="12"/>
      <c r="AP175" s="15"/>
      <c r="AQ175" s="15"/>
      <c r="AR175" s="15"/>
      <c r="AT175" s="2"/>
      <c r="AU175" s="118"/>
      <c r="AV175" s="2"/>
      <c r="AW175" s="2"/>
      <c r="AX175" s="2"/>
      <c r="AY175" s="2"/>
      <c r="AZ175" s="2"/>
      <c r="BA175" s="2"/>
      <c r="BB175" s="2"/>
      <c r="BC175" s="2"/>
      <c r="BD175" s="2"/>
      <c r="BE175" s="2"/>
      <c r="BF175" s="2"/>
      <c r="BG175" s="2"/>
      <c r="BH175" s="42"/>
      <c r="BI175" s="2"/>
      <c r="BJ175" s="2"/>
      <c r="BK175" s="42"/>
      <c r="BL175" s="2"/>
      <c r="BM175" s="2"/>
      <c r="BN175" s="2"/>
      <c r="BO175" s="2"/>
      <c r="BP175" s="2"/>
      <c r="BQ175" s="2"/>
      <c r="BR175" s="2"/>
      <c r="BS175" s="2"/>
      <c r="BT175" s="2"/>
      <c r="BU175" s="2"/>
      <c r="BV175" s="2"/>
      <c r="BW175" s="2"/>
      <c r="BX175" s="2"/>
      <c r="BY175" s="2"/>
      <c r="BZ175" s="2"/>
    </row>
    <row r="176" spans="1:78" s="17" customFormat="1">
      <c r="A176" s="2"/>
      <c r="B176" s="12"/>
      <c r="C176" s="12"/>
      <c r="D176" s="12"/>
      <c r="E176" s="12"/>
      <c r="F176" s="12"/>
      <c r="G176" s="12"/>
      <c r="H176" s="12"/>
      <c r="I176" s="12"/>
      <c r="J176" s="12"/>
      <c r="K176" s="12"/>
      <c r="L176" s="12"/>
      <c r="M176" s="12"/>
      <c r="N176" s="10"/>
      <c r="O176" s="12"/>
      <c r="P176" s="10"/>
      <c r="Q176" s="10"/>
      <c r="R176" s="10"/>
      <c r="S176" s="10"/>
      <c r="T176" s="12"/>
      <c r="U176" s="12"/>
      <c r="V176" s="2"/>
      <c r="W176" s="12"/>
      <c r="X176" s="12"/>
      <c r="Y176" s="12"/>
      <c r="Z176" s="12"/>
      <c r="AA176" s="12"/>
      <c r="AB176" s="12"/>
      <c r="AC176" s="12"/>
      <c r="AD176" s="12"/>
      <c r="AE176" s="12"/>
      <c r="AF176" s="12"/>
      <c r="AG176" s="12"/>
      <c r="AH176" s="12"/>
      <c r="AI176" s="10"/>
      <c r="AJ176" s="12"/>
      <c r="AK176" s="10"/>
      <c r="AL176" s="10"/>
      <c r="AM176" s="10"/>
      <c r="AN176" s="10"/>
      <c r="AO176" s="12"/>
      <c r="AP176" s="15"/>
      <c r="AQ176" s="15"/>
      <c r="AR176" s="15"/>
      <c r="AT176" s="2"/>
      <c r="AU176" s="118"/>
      <c r="AV176" s="2"/>
      <c r="AW176" s="2"/>
      <c r="AX176" s="2"/>
      <c r="AY176" s="2"/>
      <c r="AZ176" s="2"/>
      <c r="BA176" s="2"/>
      <c r="BB176" s="2"/>
      <c r="BC176" s="2"/>
      <c r="BD176" s="2"/>
      <c r="BE176" s="2"/>
      <c r="BF176" s="2"/>
      <c r="BG176" s="2"/>
      <c r="BH176" s="42"/>
      <c r="BI176" s="2"/>
      <c r="BJ176" s="2"/>
      <c r="BK176" s="42"/>
      <c r="BL176" s="2"/>
      <c r="BM176" s="2"/>
      <c r="BN176" s="2"/>
      <c r="BO176" s="2"/>
      <c r="BP176" s="2"/>
      <c r="BQ176" s="2"/>
      <c r="BR176" s="2"/>
      <c r="BS176" s="2"/>
      <c r="BT176" s="2"/>
      <c r="BU176" s="2"/>
      <c r="BV176" s="2"/>
      <c r="BW176" s="2"/>
      <c r="BX176" s="2"/>
      <c r="BY176" s="2"/>
      <c r="BZ176" s="2"/>
    </row>
    <row r="177" spans="1:78" s="17" customFormat="1">
      <c r="A177" s="2"/>
      <c r="B177" s="12"/>
      <c r="C177" s="12"/>
      <c r="D177" s="12"/>
      <c r="E177" s="12"/>
      <c r="F177" s="12"/>
      <c r="G177" s="12"/>
      <c r="H177" s="12"/>
      <c r="I177" s="12"/>
      <c r="J177" s="12"/>
      <c r="K177" s="12"/>
      <c r="L177" s="12"/>
      <c r="M177" s="12"/>
      <c r="N177" s="10"/>
      <c r="O177" s="12"/>
      <c r="P177" s="10"/>
      <c r="Q177" s="10"/>
      <c r="R177" s="10"/>
      <c r="S177" s="10"/>
      <c r="T177" s="12"/>
      <c r="U177" s="12"/>
      <c r="V177" s="2"/>
      <c r="W177" s="12"/>
      <c r="X177" s="12"/>
      <c r="Y177" s="12"/>
      <c r="Z177" s="12"/>
      <c r="AA177" s="12"/>
      <c r="AB177" s="12"/>
      <c r="AC177" s="12"/>
      <c r="AD177" s="12"/>
      <c r="AE177" s="12"/>
      <c r="AF177" s="12"/>
      <c r="AG177" s="12"/>
      <c r="AH177" s="12"/>
      <c r="AI177" s="10"/>
      <c r="AJ177" s="12"/>
      <c r="AK177" s="10"/>
      <c r="AL177" s="10"/>
      <c r="AM177" s="10"/>
      <c r="AN177" s="10"/>
      <c r="AO177" s="12"/>
      <c r="AP177" s="15"/>
      <c r="AQ177" s="15"/>
      <c r="AR177" s="15"/>
      <c r="AT177" s="2"/>
      <c r="AU177" s="118"/>
      <c r="AV177" s="2"/>
      <c r="AW177" s="2"/>
      <c r="AX177" s="2"/>
      <c r="AY177" s="2"/>
      <c r="AZ177" s="2"/>
      <c r="BA177" s="2"/>
      <c r="BB177" s="2"/>
      <c r="BC177" s="2"/>
      <c r="BD177" s="2"/>
      <c r="BE177" s="2"/>
      <c r="BF177" s="2"/>
      <c r="BG177" s="2"/>
      <c r="BH177" s="42"/>
      <c r="BI177" s="2"/>
      <c r="BJ177" s="2"/>
      <c r="BK177" s="42"/>
      <c r="BL177" s="2"/>
      <c r="BM177" s="2"/>
      <c r="BN177" s="2"/>
      <c r="BO177" s="2"/>
      <c r="BP177" s="2"/>
      <c r="BQ177" s="2"/>
      <c r="BR177" s="2"/>
      <c r="BS177" s="2"/>
      <c r="BT177" s="2"/>
      <c r="BU177" s="2"/>
      <c r="BV177" s="2"/>
      <c r="BW177" s="2"/>
      <c r="BX177" s="2"/>
      <c r="BY177" s="2"/>
      <c r="BZ177" s="2"/>
    </row>
    <row r="178" spans="1:78" s="17" customFormat="1">
      <c r="A178" s="2"/>
      <c r="B178" s="12"/>
      <c r="C178" s="12"/>
      <c r="D178" s="12"/>
      <c r="E178" s="12"/>
      <c r="F178" s="12"/>
      <c r="G178" s="12"/>
      <c r="H178" s="12"/>
      <c r="I178" s="12"/>
      <c r="J178" s="12"/>
      <c r="K178" s="12"/>
      <c r="L178" s="12"/>
      <c r="M178" s="12"/>
      <c r="N178" s="10"/>
      <c r="O178" s="12"/>
      <c r="P178" s="10"/>
      <c r="Q178" s="10"/>
      <c r="R178" s="10"/>
      <c r="S178" s="10"/>
      <c r="T178" s="12"/>
      <c r="U178" s="12"/>
      <c r="V178" s="2"/>
      <c r="W178" s="12"/>
      <c r="X178" s="12"/>
      <c r="Y178" s="12"/>
      <c r="Z178" s="12"/>
      <c r="AA178" s="12"/>
      <c r="AB178" s="12"/>
      <c r="AC178" s="12"/>
      <c r="AD178" s="12"/>
      <c r="AE178" s="12"/>
      <c r="AF178" s="12"/>
      <c r="AG178" s="12"/>
      <c r="AH178" s="12"/>
      <c r="AI178" s="10"/>
      <c r="AJ178" s="12"/>
      <c r="AK178" s="10"/>
      <c r="AL178" s="10"/>
      <c r="AM178" s="10"/>
      <c r="AN178" s="10"/>
      <c r="AO178" s="12"/>
      <c r="AP178" s="15"/>
      <c r="AQ178" s="15"/>
      <c r="AR178" s="15"/>
      <c r="AT178" s="2"/>
      <c r="AU178" s="118"/>
      <c r="AV178" s="2"/>
      <c r="AW178" s="2"/>
      <c r="AX178" s="2"/>
      <c r="AY178" s="2"/>
      <c r="AZ178" s="2"/>
      <c r="BA178" s="2"/>
      <c r="BB178" s="2"/>
      <c r="BC178" s="2"/>
      <c r="BD178" s="2"/>
      <c r="BE178" s="2"/>
      <c r="BF178" s="2"/>
      <c r="BG178" s="2"/>
      <c r="BH178" s="42"/>
      <c r="BI178" s="2"/>
      <c r="BJ178" s="2"/>
      <c r="BK178" s="42"/>
      <c r="BL178" s="2"/>
      <c r="BM178" s="2"/>
      <c r="BN178" s="2"/>
      <c r="BO178" s="2"/>
      <c r="BP178" s="2"/>
      <c r="BQ178" s="2"/>
      <c r="BR178" s="2"/>
      <c r="BS178" s="2"/>
      <c r="BT178" s="2"/>
      <c r="BU178" s="2"/>
      <c r="BV178" s="2"/>
      <c r="BW178" s="2"/>
      <c r="BX178" s="2"/>
      <c r="BY178" s="2"/>
      <c r="BZ178" s="2"/>
    </row>
    <row r="179" spans="1:78" s="17" customFormat="1">
      <c r="A179" s="2"/>
      <c r="B179" s="12"/>
      <c r="C179" s="12"/>
      <c r="D179" s="12"/>
      <c r="E179" s="12"/>
      <c r="F179" s="12"/>
      <c r="G179" s="12"/>
      <c r="H179" s="12"/>
      <c r="I179" s="12"/>
      <c r="J179" s="12"/>
      <c r="K179" s="12"/>
      <c r="L179" s="12"/>
      <c r="M179" s="12"/>
      <c r="N179" s="10"/>
      <c r="O179" s="12"/>
      <c r="P179" s="10"/>
      <c r="Q179" s="10"/>
      <c r="R179" s="10"/>
      <c r="S179" s="10"/>
      <c r="T179" s="12"/>
      <c r="U179" s="12"/>
      <c r="V179" s="2"/>
      <c r="W179" s="12"/>
      <c r="X179" s="12"/>
      <c r="Y179" s="12"/>
      <c r="Z179" s="12"/>
      <c r="AA179" s="12"/>
      <c r="AB179" s="12"/>
      <c r="AC179" s="12"/>
      <c r="AD179" s="12"/>
      <c r="AE179" s="12"/>
      <c r="AF179" s="12"/>
      <c r="AG179" s="12"/>
      <c r="AH179" s="12"/>
      <c r="AI179" s="10"/>
      <c r="AJ179" s="12"/>
      <c r="AK179" s="10"/>
      <c r="AL179" s="10"/>
      <c r="AM179" s="10"/>
      <c r="AN179" s="10"/>
      <c r="AO179" s="12"/>
      <c r="AP179" s="15"/>
      <c r="AQ179" s="15"/>
      <c r="AR179" s="15"/>
      <c r="AT179" s="2"/>
      <c r="AU179" s="118"/>
      <c r="AV179" s="2"/>
      <c r="AW179" s="2"/>
      <c r="AX179" s="2"/>
      <c r="AY179" s="2"/>
      <c r="AZ179" s="2"/>
      <c r="BA179" s="2"/>
      <c r="BB179" s="2"/>
      <c r="BC179" s="2"/>
      <c r="BD179" s="2"/>
      <c r="BE179" s="2"/>
      <c r="BF179" s="2"/>
      <c r="BG179" s="2"/>
      <c r="BH179" s="42"/>
      <c r="BI179" s="2"/>
      <c r="BJ179" s="2"/>
      <c r="BK179" s="42"/>
      <c r="BL179" s="2"/>
      <c r="BM179" s="2"/>
      <c r="BN179" s="2"/>
      <c r="BO179" s="2"/>
      <c r="BP179" s="2"/>
      <c r="BQ179" s="2"/>
      <c r="BR179" s="2"/>
      <c r="BS179" s="2"/>
      <c r="BT179" s="2"/>
      <c r="BU179" s="2"/>
      <c r="BV179" s="2"/>
      <c r="BW179" s="2"/>
      <c r="BX179" s="2"/>
      <c r="BY179" s="2"/>
      <c r="BZ179" s="2"/>
    </row>
    <row r="180" spans="1:78" s="17" customFormat="1">
      <c r="A180" s="2"/>
      <c r="B180" s="12"/>
      <c r="C180" s="12"/>
      <c r="D180" s="12"/>
      <c r="E180" s="12"/>
      <c r="F180" s="12"/>
      <c r="G180" s="12"/>
      <c r="H180" s="12"/>
      <c r="I180" s="12"/>
      <c r="J180" s="12"/>
      <c r="K180" s="12"/>
      <c r="L180" s="12"/>
      <c r="M180" s="12"/>
      <c r="N180" s="10"/>
      <c r="O180" s="12"/>
      <c r="P180" s="10"/>
      <c r="Q180" s="10"/>
      <c r="R180" s="10"/>
      <c r="S180" s="10"/>
      <c r="T180" s="12"/>
      <c r="U180" s="12"/>
      <c r="V180" s="2"/>
      <c r="W180" s="12"/>
      <c r="X180" s="12"/>
      <c r="Y180" s="12"/>
      <c r="Z180" s="12"/>
      <c r="AA180" s="12"/>
      <c r="AB180" s="12"/>
      <c r="AC180" s="12"/>
      <c r="AD180" s="12"/>
      <c r="AE180" s="12"/>
      <c r="AF180" s="12"/>
      <c r="AG180" s="12"/>
      <c r="AH180" s="12"/>
      <c r="AI180" s="10"/>
      <c r="AJ180" s="12"/>
      <c r="AK180" s="10"/>
      <c r="AL180" s="10"/>
      <c r="AM180" s="10"/>
      <c r="AN180" s="10"/>
      <c r="AO180" s="12"/>
      <c r="AP180" s="15"/>
      <c r="AQ180" s="15"/>
      <c r="AR180" s="15"/>
      <c r="AT180" s="2"/>
      <c r="AU180" s="118"/>
      <c r="AV180" s="2"/>
      <c r="AW180" s="2"/>
      <c r="AX180" s="2"/>
      <c r="AY180" s="2"/>
      <c r="AZ180" s="2"/>
      <c r="BA180" s="2"/>
      <c r="BB180" s="2"/>
      <c r="BC180" s="2"/>
      <c r="BD180" s="2"/>
      <c r="BE180" s="2"/>
      <c r="BF180" s="2"/>
      <c r="BG180" s="2"/>
      <c r="BH180" s="42"/>
      <c r="BI180" s="2"/>
      <c r="BJ180" s="2"/>
      <c r="BK180" s="42"/>
      <c r="BL180" s="2"/>
      <c r="BM180" s="2"/>
      <c r="BN180" s="2"/>
      <c r="BO180" s="2"/>
      <c r="BP180" s="2"/>
      <c r="BQ180" s="2"/>
      <c r="BR180" s="2"/>
      <c r="BS180" s="2"/>
      <c r="BT180" s="2"/>
      <c r="BU180" s="2"/>
      <c r="BV180" s="2"/>
      <c r="BW180" s="2"/>
      <c r="BX180" s="2"/>
      <c r="BY180" s="2"/>
      <c r="BZ180" s="2"/>
    </row>
    <row r="181" spans="1:78" s="17" customFormat="1">
      <c r="A181" s="2"/>
      <c r="B181" s="12"/>
      <c r="C181" s="12"/>
      <c r="D181" s="12"/>
      <c r="E181" s="12"/>
      <c r="F181" s="12"/>
      <c r="G181" s="12"/>
      <c r="H181" s="12"/>
      <c r="I181" s="12"/>
      <c r="J181" s="12"/>
      <c r="K181" s="12"/>
      <c r="L181" s="12"/>
      <c r="M181" s="12"/>
      <c r="N181" s="10"/>
      <c r="O181" s="12"/>
      <c r="P181" s="10"/>
      <c r="Q181" s="10"/>
      <c r="R181" s="10"/>
      <c r="S181" s="10"/>
      <c r="T181" s="12"/>
      <c r="U181" s="12"/>
      <c r="V181" s="2"/>
      <c r="W181" s="12"/>
      <c r="X181" s="12"/>
      <c r="Y181" s="12"/>
      <c r="Z181" s="12"/>
      <c r="AA181" s="12"/>
      <c r="AB181" s="12"/>
      <c r="AC181" s="12"/>
      <c r="AD181" s="12"/>
      <c r="AE181" s="12"/>
      <c r="AF181" s="12"/>
      <c r="AG181" s="12"/>
      <c r="AH181" s="12"/>
      <c r="AI181" s="10"/>
      <c r="AJ181" s="12"/>
      <c r="AK181" s="10"/>
      <c r="AL181" s="10"/>
      <c r="AM181" s="10"/>
      <c r="AN181" s="10"/>
      <c r="AO181" s="12"/>
      <c r="AP181" s="15"/>
      <c r="AQ181" s="15"/>
      <c r="AR181" s="15"/>
      <c r="AT181" s="2"/>
      <c r="AU181" s="118"/>
      <c r="AV181" s="2"/>
      <c r="AW181" s="2"/>
      <c r="AX181" s="2"/>
      <c r="AY181" s="2"/>
      <c r="AZ181" s="2"/>
      <c r="BA181" s="2"/>
      <c r="BB181" s="2"/>
      <c r="BC181" s="2"/>
      <c r="BD181" s="2"/>
      <c r="BE181" s="2"/>
      <c r="BF181" s="2"/>
      <c r="BG181" s="2"/>
      <c r="BH181" s="42"/>
      <c r="BI181" s="2"/>
      <c r="BJ181" s="2"/>
      <c r="BK181" s="42"/>
      <c r="BL181" s="2"/>
      <c r="BM181" s="2"/>
      <c r="BN181" s="2"/>
      <c r="BO181" s="2"/>
      <c r="BP181" s="2"/>
      <c r="BQ181" s="2"/>
      <c r="BR181" s="2"/>
      <c r="BS181" s="2"/>
      <c r="BT181" s="2"/>
      <c r="BU181" s="2"/>
      <c r="BV181" s="2"/>
      <c r="BW181" s="2"/>
      <c r="BX181" s="2"/>
      <c r="BY181" s="2"/>
      <c r="BZ181" s="2"/>
    </row>
    <row r="182" spans="1:78" s="17" customFormat="1">
      <c r="A182" s="2"/>
      <c r="B182" s="12"/>
      <c r="C182" s="12"/>
      <c r="D182" s="12"/>
      <c r="E182" s="12"/>
      <c r="F182" s="12"/>
      <c r="G182" s="12"/>
      <c r="H182" s="12"/>
      <c r="I182" s="12"/>
      <c r="J182" s="12"/>
      <c r="K182" s="12"/>
      <c r="L182" s="12"/>
      <c r="M182" s="12"/>
      <c r="N182" s="10"/>
      <c r="O182" s="12"/>
      <c r="P182" s="10"/>
      <c r="Q182" s="10"/>
      <c r="R182" s="10"/>
      <c r="S182" s="10"/>
      <c r="T182" s="12"/>
      <c r="U182" s="12"/>
      <c r="V182" s="2"/>
      <c r="W182" s="12"/>
      <c r="X182" s="12"/>
      <c r="Y182" s="12"/>
      <c r="Z182" s="12"/>
      <c r="AA182" s="12"/>
      <c r="AB182" s="12"/>
      <c r="AC182" s="12"/>
      <c r="AD182" s="12"/>
      <c r="AE182" s="12"/>
      <c r="AF182" s="12"/>
      <c r="AG182" s="12"/>
      <c r="AH182" s="12"/>
      <c r="AI182" s="10"/>
      <c r="AJ182" s="12"/>
      <c r="AK182" s="10"/>
      <c r="AL182" s="10"/>
      <c r="AM182" s="10"/>
      <c r="AN182" s="10"/>
      <c r="AO182" s="12"/>
      <c r="AP182" s="15"/>
      <c r="AQ182" s="15"/>
      <c r="AR182" s="15"/>
      <c r="AT182" s="2"/>
      <c r="AU182" s="118"/>
      <c r="AV182" s="2"/>
      <c r="AW182" s="2"/>
      <c r="AX182" s="2"/>
      <c r="AY182" s="2"/>
      <c r="AZ182" s="2"/>
      <c r="BA182" s="2"/>
      <c r="BB182" s="2"/>
      <c r="BC182" s="2"/>
      <c r="BD182" s="2"/>
      <c r="BE182" s="2"/>
      <c r="BF182" s="2"/>
      <c r="BG182" s="2"/>
      <c r="BH182" s="42"/>
      <c r="BI182" s="2"/>
      <c r="BJ182" s="2"/>
      <c r="BK182" s="42"/>
      <c r="BL182" s="2"/>
      <c r="BM182" s="2"/>
      <c r="BN182" s="2"/>
      <c r="BO182" s="2"/>
      <c r="BP182" s="2"/>
      <c r="BQ182" s="2"/>
      <c r="BR182" s="2"/>
      <c r="BS182" s="2"/>
      <c r="BT182" s="2"/>
      <c r="BU182" s="2"/>
      <c r="BV182" s="2"/>
      <c r="BW182" s="2"/>
      <c r="BX182" s="2"/>
      <c r="BY182" s="2"/>
      <c r="BZ182" s="2"/>
    </row>
    <row r="183" spans="1:78" s="17" customFormat="1">
      <c r="A183" s="2"/>
      <c r="B183" s="12"/>
      <c r="C183" s="12"/>
      <c r="D183" s="12"/>
      <c r="E183" s="12"/>
      <c r="F183" s="12"/>
      <c r="G183" s="12"/>
      <c r="H183" s="12"/>
      <c r="I183" s="12"/>
      <c r="J183" s="12"/>
      <c r="K183" s="12"/>
      <c r="L183" s="12"/>
      <c r="M183" s="12"/>
      <c r="N183" s="10"/>
      <c r="O183" s="12"/>
      <c r="P183" s="10"/>
      <c r="Q183" s="10"/>
      <c r="R183" s="10"/>
      <c r="S183" s="10"/>
      <c r="T183" s="12"/>
      <c r="U183" s="12"/>
      <c r="V183" s="2"/>
      <c r="W183" s="12"/>
      <c r="X183" s="12"/>
      <c r="Y183" s="12"/>
      <c r="Z183" s="12"/>
      <c r="AA183" s="12"/>
      <c r="AB183" s="12"/>
      <c r="AC183" s="12"/>
      <c r="AD183" s="12"/>
      <c r="AE183" s="12"/>
      <c r="AF183" s="12"/>
      <c r="AG183" s="12"/>
      <c r="AH183" s="12"/>
      <c r="AI183" s="10"/>
      <c r="AJ183" s="12"/>
      <c r="AK183" s="10"/>
      <c r="AL183" s="10"/>
      <c r="AM183" s="10"/>
      <c r="AN183" s="10"/>
      <c r="AO183" s="12"/>
      <c r="AP183" s="15"/>
      <c r="AQ183" s="15"/>
      <c r="AR183" s="15"/>
      <c r="AT183" s="2"/>
      <c r="AU183" s="118"/>
      <c r="AV183" s="2"/>
      <c r="AW183" s="2"/>
      <c r="AX183" s="2"/>
      <c r="AY183" s="2"/>
      <c r="AZ183" s="2"/>
      <c r="BA183" s="2"/>
      <c r="BB183" s="2"/>
      <c r="BC183" s="2"/>
      <c r="BD183" s="2"/>
      <c r="BE183" s="2"/>
      <c r="BF183" s="2"/>
      <c r="BG183" s="2"/>
      <c r="BH183" s="42"/>
      <c r="BI183" s="2"/>
      <c r="BJ183" s="2"/>
      <c r="BK183" s="42"/>
      <c r="BL183" s="2"/>
      <c r="BM183" s="2"/>
      <c r="BN183" s="2"/>
      <c r="BO183" s="2"/>
      <c r="BP183" s="2"/>
      <c r="BQ183" s="2"/>
      <c r="BR183" s="2"/>
      <c r="BS183" s="2"/>
      <c r="BT183" s="2"/>
      <c r="BU183" s="2"/>
      <c r="BV183" s="2"/>
      <c r="BW183" s="2"/>
      <c r="BX183" s="2"/>
      <c r="BY183" s="2"/>
      <c r="BZ183" s="2"/>
    </row>
    <row r="184" spans="1:78" s="17" customFormat="1">
      <c r="A184" s="2"/>
      <c r="B184" s="12"/>
      <c r="C184" s="12"/>
      <c r="D184" s="12"/>
      <c r="E184" s="12"/>
      <c r="F184" s="12"/>
      <c r="G184" s="12"/>
      <c r="H184" s="12"/>
      <c r="I184" s="12"/>
      <c r="J184" s="12"/>
      <c r="K184" s="12"/>
      <c r="L184" s="12"/>
      <c r="M184" s="12"/>
      <c r="N184" s="10"/>
      <c r="O184" s="12"/>
      <c r="P184" s="10"/>
      <c r="Q184" s="10"/>
      <c r="R184" s="10"/>
      <c r="S184" s="10"/>
      <c r="T184" s="12"/>
      <c r="U184" s="12"/>
      <c r="V184" s="2"/>
      <c r="W184" s="12"/>
      <c r="X184" s="12"/>
      <c r="Y184" s="12"/>
      <c r="Z184" s="12"/>
      <c r="AA184" s="12"/>
      <c r="AB184" s="12"/>
      <c r="AC184" s="12"/>
      <c r="AD184" s="12"/>
      <c r="AE184" s="12"/>
      <c r="AF184" s="12"/>
      <c r="AG184" s="12"/>
      <c r="AH184" s="12"/>
      <c r="AI184" s="10"/>
      <c r="AJ184" s="12"/>
      <c r="AK184" s="10"/>
      <c r="AL184" s="10"/>
      <c r="AM184" s="10"/>
      <c r="AN184" s="10"/>
      <c r="AO184" s="12"/>
      <c r="AP184" s="15"/>
      <c r="AQ184" s="15"/>
      <c r="AR184" s="15"/>
      <c r="AT184" s="2"/>
      <c r="AU184" s="118"/>
      <c r="AV184" s="2"/>
      <c r="AW184" s="2"/>
      <c r="AX184" s="2"/>
      <c r="AY184" s="2"/>
      <c r="AZ184" s="2"/>
      <c r="BA184" s="2"/>
      <c r="BB184" s="2"/>
      <c r="BC184" s="2"/>
      <c r="BD184" s="2"/>
      <c r="BE184" s="2"/>
      <c r="BF184" s="2"/>
      <c r="BG184" s="2"/>
      <c r="BH184" s="42"/>
      <c r="BI184" s="2"/>
      <c r="BJ184" s="2"/>
      <c r="BK184" s="42"/>
      <c r="BL184" s="2"/>
      <c r="BM184" s="2"/>
      <c r="BN184" s="2"/>
      <c r="BO184" s="2"/>
      <c r="BP184" s="2"/>
      <c r="BQ184" s="2"/>
      <c r="BR184" s="2"/>
      <c r="BS184" s="2"/>
      <c r="BT184" s="2"/>
      <c r="BU184" s="2"/>
      <c r="BV184" s="2"/>
      <c r="BW184" s="2"/>
      <c r="BX184" s="2"/>
      <c r="BY184" s="2"/>
      <c r="BZ184" s="2"/>
    </row>
    <row r="185" spans="1:78" s="17" customFormat="1">
      <c r="A185" s="2"/>
      <c r="B185" s="12"/>
      <c r="C185" s="12"/>
      <c r="D185" s="12"/>
      <c r="E185" s="12"/>
      <c r="F185" s="12"/>
      <c r="G185" s="12"/>
      <c r="H185" s="12"/>
      <c r="I185" s="12"/>
      <c r="J185" s="12"/>
      <c r="K185" s="12"/>
      <c r="L185" s="12"/>
      <c r="M185" s="12"/>
      <c r="N185" s="10"/>
      <c r="O185" s="12"/>
      <c r="P185" s="10"/>
      <c r="Q185" s="10"/>
      <c r="R185" s="10"/>
      <c r="S185" s="10"/>
      <c r="T185" s="12"/>
      <c r="U185" s="12"/>
      <c r="V185" s="2"/>
      <c r="W185" s="12"/>
      <c r="X185" s="12"/>
      <c r="Y185" s="12"/>
      <c r="Z185" s="12"/>
      <c r="AA185" s="12"/>
      <c r="AB185" s="12"/>
      <c r="AC185" s="12"/>
      <c r="AD185" s="12"/>
      <c r="AE185" s="12"/>
      <c r="AF185" s="12"/>
      <c r="AG185" s="12"/>
      <c r="AH185" s="12"/>
      <c r="AI185" s="10"/>
      <c r="AJ185" s="12"/>
      <c r="AK185" s="10"/>
      <c r="AL185" s="10"/>
      <c r="AM185" s="10"/>
      <c r="AN185" s="10"/>
      <c r="AO185" s="12"/>
      <c r="AP185" s="15"/>
      <c r="AQ185" s="15"/>
      <c r="AR185" s="15"/>
      <c r="AT185" s="2"/>
      <c r="AU185" s="118"/>
      <c r="AV185" s="2"/>
      <c r="AW185" s="2"/>
      <c r="AX185" s="2"/>
      <c r="AY185" s="2"/>
      <c r="AZ185" s="2"/>
      <c r="BA185" s="2"/>
      <c r="BB185" s="2"/>
      <c r="BC185" s="2"/>
      <c r="BD185" s="2"/>
      <c r="BE185" s="2"/>
      <c r="BF185" s="2"/>
      <c r="BG185" s="2"/>
      <c r="BH185" s="42"/>
      <c r="BI185" s="2"/>
      <c r="BJ185" s="2"/>
      <c r="BK185" s="42"/>
      <c r="BL185" s="2"/>
      <c r="BM185" s="2"/>
      <c r="BN185" s="2"/>
      <c r="BO185" s="2"/>
      <c r="BP185" s="2"/>
      <c r="BQ185" s="2"/>
      <c r="BR185" s="2"/>
      <c r="BS185" s="2"/>
      <c r="BT185" s="2"/>
      <c r="BU185" s="2"/>
      <c r="BV185" s="2"/>
      <c r="BW185" s="2"/>
      <c r="BX185" s="2"/>
      <c r="BY185" s="2"/>
      <c r="BZ185" s="2"/>
    </row>
    <row r="186" spans="1:78" s="17" customFormat="1">
      <c r="A186" s="2"/>
      <c r="B186" s="12"/>
      <c r="C186" s="12"/>
      <c r="D186" s="12"/>
      <c r="E186" s="12"/>
      <c r="F186" s="12"/>
      <c r="G186" s="12"/>
      <c r="H186" s="12"/>
      <c r="I186" s="12"/>
      <c r="J186" s="12"/>
      <c r="K186" s="12"/>
      <c r="L186" s="12"/>
      <c r="M186" s="12"/>
      <c r="N186" s="10"/>
      <c r="O186" s="12"/>
      <c r="P186" s="10"/>
      <c r="Q186" s="10"/>
      <c r="R186" s="10"/>
      <c r="S186" s="10"/>
      <c r="T186" s="12"/>
      <c r="U186" s="12"/>
      <c r="V186" s="2"/>
      <c r="W186" s="12"/>
      <c r="X186" s="12"/>
      <c r="Y186" s="12"/>
      <c r="Z186" s="12"/>
      <c r="AA186" s="12"/>
      <c r="AB186" s="12"/>
      <c r="AC186" s="12"/>
      <c r="AD186" s="12"/>
      <c r="AE186" s="12"/>
      <c r="AF186" s="12"/>
      <c r="AG186" s="12"/>
      <c r="AH186" s="12"/>
      <c r="AI186" s="10"/>
      <c r="AJ186" s="12"/>
      <c r="AK186" s="10"/>
      <c r="AL186" s="10"/>
      <c r="AM186" s="10"/>
      <c r="AN186" s="10"/>
      <c r="AO186" s="12"/>
      <c r="AP186" s="15"/>
      <c r="AQ186" s="15"/>
      <c r="AR186" s="15"/>
      <c r="AT186" s="2"/>
      <c r="AU186" s="118"/>
      <c r="AV186" s="2"/>
      <c r="AW186" s="2"/>
      <c r="AX186" s="2"/>
      <c r="AY186" s="2"/>
      <c r="AZ186" s="2"/>
      <c r="BA186" s="2"/>
      <c r="BB186" s="2"/>
      <c r="BC186" s="2"/>
      <c r="BD186" s="2"/>
      <c r="BE186" s="2"/>
      <c r="BF186" s="2"/>
      <c r="BG186" s="2"/>
      <c r="BH186" s="42"/>
      <c r="BI186" s="2"/>
      <c r="BJ186" s="2"/>
      <c r="BK186" s="42"/>
      <c r="BL186" s="2"/>
      <c r="BM186" s="2"/>
      <c r="BN186" s="2"/>
      <c r="BO186" s="2"/>
      <c r="BP186" s="2"/>
      <c r="BQ186" s="2"/>
      <c r="BR186" s="2"/>
      <c r="BS186" s="2"/>
      <c r="BT186" s="2"/>
      <c r="BU186" s="2"/>
      <c r="BV186" s="2"/>
      <c r="BW186" s="2"/>
      <c r="BX186" s="2"/>
      <c r="BY186" s="2"/>
      <c r="BZ186" s="2"/>
    </row>
    <row r="187" spans="1:78" s="17" customFormat="1">
      <c r="A187" s="2"/>
      <c r="B187" s="12"/>
      <c r="C187" s="12"/>
      <c r="D187" s="12"/>
      <c r="E187" s="12"/>
      <c r="F187" s="12"/>
      <c r="G187" s="12"/>
      <c r="H187" s="12"/>
      <c r="I187" s="12"/>
      <c r="J187" s="12"/>
      <c r="K187" s="12"/>
      <c r="L187" s="12"/>
      <c r="M187" s="12"/>
      <c r="N187" s="10"/>
      <c r="O187" s="12"/>
      <c r="P187" s="10"/>
      <c r="Q187" s="10"/>
      <c r="R187" s="10"/>
      <c r="S187" s="10"/>
      <c r="T187" s="12"/>
      <c r="U187" s="12"/>
      <c r="V187" s="2"/>
      <c r="W187" s="12"/>
      <c r="X187" s="12"/>
      <c r="Y187" s="12"/>
      <c r="Z187" s="12"/>
      <c r="AA187" s="12"/>
      <c r="AB187" s="12"/>
      <c r="AC187" s="12"/>
      <c r="AD187" s="12"/>
      <c r="AE187" s="12"/>
      <c r="AF187" s="12"/>
      <c r="AG187" s="12"/>
      <c r="AH187" s="12"/>
      <c r="AI187" s="10"/>
      <c r="AJ187" s="12"/>
      <c r="AK187" s="10"/>
      <c r="AL187" s="10"/>
      <c r="AM187" s="10"/>
      <c r="AN187" s="10"/>
      <c r="AO187" s="12"/>
      <c r="AP187" s="15"/>
      <c r="AQ187" s="15"/>
      <c r="AR187" s="15"/>
      <c r="AT187" s="2"/>
      <c r="AU187" s="118"/>
      <c r="AV187" s="2"/>
      <c r="AW187" s="2"/>
      <c r="AX187" s="2"/>
      <c r="AY187" s="2"/>
      <c r="AZ187" s="2"/>
      <c r="BA187" s="2"/>
      <c r="BB187" s="2"/>
      <c r="BC187" s="2"/>
      <c r="BD187" s="2"/>
      <c r="BE187" s="2"/>
      <c r="BF187" s="2"/>
      <c r="BG187" s="2"/>
      <c r="BH187" s="42"/>
      <c r="BI187" s="2"/>
      <c r="BJ187" s="2"/>
      <c r="BK187" s="42"/>
      <c r="BL187" s="2"/>
      <c r="BM187" s="2"/>
      <c r="BN187" s="2"/>
      <c r="BO187" s="2"/>
      <c r="BP187" s="2"/>
      <c r="BQ187" s="2"/>
      <c r="BR187" s="2"/>
      <c r="BS187" s="2"/>
      <c r="BT187" s="2"/>
      <c r="BU187" s="2"/>
      <c r="BV187" s="2"/>
      <c r="BW187" s="2"/>
      <c r="BX187" s="2"/>
      <c r="BY187" s="2"/>
      <c r="BZ187" s="2"/>
    </row>
    <row r="188" spans="1:78" s="17" customFormat="1">
      <c r="A188" s="2"/>
      <c r="B188" s="12"/>
      <c r="C188" s="12"/>
      <c r="D188" s="12"/>
      <c r="E188" s="12"/>
      <c r="F188" s="12"/>
      <c r="G188" s="12"/>
      <c r="H188" s="12"/>
      <c r="I188" s="12"/>
      <c r="J188" s="12"/>
      <c r="K188" s="12"/>
      <c r="L188" s="12"/>
      <c r="M188" s="12"/>
      <c r="N188" s="10"/>
      <c r="O188" s="12"/>
      <c r="P188" s="10"/>
      <c r="Q188" s="10"/>
      <c r="R188" s="10"/>
      <c r="S188" s="10"/>
      <c r="T188" s="12"/>
      <c r="U188" s="12"/>
      <c r="V188" s="2"/>
      <c r="W188" s="12"/>
      <c r="X188" s="12"/>
      <c r="Y188" s="12"/>
      <c r="Z188" s="12"/>
      <c r="AA188" s="12"/>
      <c r="AB188" s="12"/>
      <c r="AC188" s="12"/>
      <c r="AD188" s="12"/>
      <c r="AE188" s="12"/>
      <c r="AF188" s="12"/>
      <c r="AG188" s="12"/>
      <c r="AH188" s="12"/>
      <c r="AI188" s="10"/>
      <c r="AJ188" s="12"/>
      <c r="AK188" s="10"/>
      <c r="AL188" s="10"/>
      <c r="AM188" s="10"/>
      <c r="AN188" s="10"/>
      <c r="AO188" s="12"/>
      <c r="AP188" s="15"/>
      <c r="AQ188" s="15"/>
      <c r="AR188" s="15"/>
      <c r="AT188" s="2"/>
      <c r="AU188" s="118"/>
      <c r="AV188" s="2"/>
      <c r="AW188" s="2"/>
      <c r="AX188" s="2"/>
      <c r="AY188" s="2"/>
      <c r="AZ188" s="2"/>
      <c r="BA188" s="2"/>
      <c r="BB188" s="2"/>
      <c r="BC188" s="2"/>
      <c r="BD188" s="2"/>
      <c r="BE188" s="2"/>
      <c r="BF188" s="2"/>
      <c r="BG188" s="2"/>
      <c r="BH188" s="42"/>
      <c r="BI188" s="2"/>
      <c r="BJ188" s="2"/>
      <c r="BK188" s="42"/>
      <c r="BL188" s="2"/>
      <c r="BM188" s="2"/>
      <c r="BN188" s="2"/>
      <c r="BO188" s="2"/>
      <c r="BP188" s="2"/>
      <c r="BQ188" s="2"/>
      <c r="BR188" s="2"/>
      <c r="BS188" s="2"/>
      <c r="BT188" s="2"/>
      <c r="BU188" s="2"/>
      <c r="BV188" s="2"/>
      <c r="BW188" s="2"/>
      <c r="BX188" s="2"/>
      <c r="BY188" s="2"/>
      <c r="BZ188" s="2"/>
    </row>
    <row r="189" spans="1:78" s="17" customFormat="1">
      <c r="A189" s="2"/>
      <c r="B189" s="12"/>
      <c r="C189" s="12"/>
      <c r="D189" s="12"/>
      <c r="E189" s="12"/>
      <c r="F189" s="12"/>
      <c r="G189" s="12"/>
      <c r="H189" s="12"/>
      <c r="I189" s="12"/>
      <c r="J189" s="12"/>
      <c r="K189" s="12"/>
      <c r="L189" s="12"/>
      <c r="M189" s="12"/>
      <c r="N189" s="10"/>
      <c r="O189" s="12"/>
      <c r="P189" s="10"/>
      <c r="Q189" s="10"/>
      <c r="R189" s="10"/>
      <c r="S189" s="10"/>
      <c r="T189" s="12"/>
      <c r="U189" s="12"/>
      <c r="V189" s="2"/>
      <c r="W189" s="12"/>
      <c r="X189" s="12"/>
      <c r="Y189" s="12"/>
      <c r="Z189" s="12"/>
      <c r="AA189" s="12"/>
      <c r="AB189" s="12"/>
      <c r="AC189" s="12"/>
      <c r="AD189" s="12"/>
      <c r="AE189" s="12"/>
      <c r="AF189" s="12"/>
      <c r="AG189" s="12"/>
      <c r="AH189" s="12"/>
      <c r="AI189" s="10"/>
      <c r="AJ189" s="12"/>
      <c r="AK189" s="10"/>
      <c r="AL189" s="10"/>
      <c r="AM189" s="10"/>
      <c r="AN189" s="10"/>
      <c r="AO189" s="12"/>
      <c r="AP189" s="15"/>
      <c r="AQ189" s="15"/>
      <c r="AR189" s="15"/>
      <c r="AT189" s="2"/>
      <c r="AU189" s="118"/>
      <c r="AV189" s="2"/>
      <c r="AW189" s="2"/>
      <c r="AX189" s="2"/>
      <c r="AY189" s="2"/>
      <c r="AZ189" s="2"/>
      <c r="BA189" s="2"/>
      <c r="BB189" s="2"/>
      <c r="BC189" s="2"/>
      <c r="BD189" s="2"/>
      <c r="BE189" s="2"/>
      <c r="BF189" s="2"/>
      <c r="BG189" s="2"/>
      <c r="BH189" s="42"/>
      <c r="BI189" s="2"/>
      <c r="BJ189" s="2"/>
      <c r="BK189" s="42"/>
      <c r="BL189" s="2"/>
      <c r="BM189" s="2"/>
      <c r="BN189" s="2"/>
      <c r="BO189" s="2"/>
      <c r="BP189" s="2"/>
      <c r="BQ189" s="2"/>
      <c r="BR189" s="2"/>
      <c r="BS189" s="2"/>
      <c r="BT189" s="2"/>
      <c r="BU189" s="2"/>
      <c r="BV189" s="2"/>
      <c r="BW189" s="2"/>
      <c r="BX189" s="2"/>
      <c r="BY189" s="2"/>
      <c r="BZ189" s="2"/>
    </row>
    <row r="190" spans="1:78" s="17" customFormat="1">
      <c r="A190" s="2"/>
      <c r="B190" s="12"/>
      <c r="C190" s="12"/>
      <c r="D190" s="12"/>
      <c r="E190" s="12"/>
      <c r="F190" s="12"/>
      <c r="G190" s="12"/>
      <c r="H190" s="12"/>
      <c r="I190" s="12"/>
      <c r="J190" s="12"/>
      <c r="K190" s="12"/>
      <c r="L190" s="12"/>
      <c r="M190" s="12"/>
      <c r="N190" s="10"/>
      <c r="O190" s="12"/>
      <c r="P190" s="10"/>
      <c r="Q190" s="10"/>
      <c r="R190" s="10"/>
      <c r="S190" s="10"/>
      <c r="T190" s="12"/>
      <c r="U190" s="12"/>
      <c r="V190" s="2"/>
      <c r="W190" s="12"/>
      <c r="X190" s="12"/>
      <c r="Y190" s="12"/>
      <c r="Z190" s="12"/>
      <c r="AA190" s="12"/>
      <c r="AB190" s="12"/>
      <c r="AC190" s="12"/>
      <c r="AD190" s="12"/>
      <c r="AE190" s="12"/>
      <c r="AF190" s="12"/>
      <c r="AG190" s="12"/>
      <c r="AH190" s="12"/>
      <c r="AI190" s="10"/>
      <c r="AJ190" s="12"/>
      <c r="AK190" s="10"/>
      <c r="AL190" s="10"/>
      <c r="AM190" s="10"/>
      <c r="AN190" s="10"/>
      <c r="AO190" s="12"/>
      <c r="AP190" s="15"/>
      <c r="AQ190" s="15"/>
      <c r="AR190" s="15"/>
      <c r="AT190" s="2"/>
      <c r="AU190" s="118"/>
      <c r="AV190" s="2"/>
      <c r="AW190" s="2"/>
      <c r="AX190" s="2"/>
      <c r="AY190" s="2"/>
      <c r="AZ190" s="2"/>
      <c r="BA190" s="2"/>
      <c r="BB190" s="2"/>
      <c r="BC190" s="2"/>
      <c r="BD190" s="2"/>
      <c r="BE190" s="2"/>
      <c r="BF190" s="2"/>
      <c r="BG190" s="2"/>
      <c r="BH190" s="42"/>
      <c r="BI190" s="2"/>
      <c r="BJ190" s="2"/>
      <c r="BK190" s="42"/>
      <c r="BL190" s="2"/>
      <c r="BM190" s="2"/>
      <c r="BN190" s="2"/>
      <c r="BO190" s="2"/>
      <c r="BP190" s="2"/>
      <c r="BQ190" s="2"/>
      <c r="BR190" s="2"/>
      <c r="BS190" s="2"/>
      <c r="BT190" s="2"/>
      <c r="BU190" s="2"/>
      <c r="BV190" s="2"/>
      <c r="BW190" s="2"/>
      <c r="BX190" s="2"/>
      <c r="BY190" s="2"/>
      <c r="BZ190" s="2"/>
    </row>
    <row r="191" spans="1:78" s="17" customFormat="1">
      <c r="A191" s="2"/>
      <c r="B191" s="12"/>
      <c r="C191" s="12"/>
      <c r="D191" s="12"/>
      <c r="E191" s="12"/>
      <c r="F191" s="12"/>
      <c r="G191" s="12"/>
      <c r="H191" s="12"/>
      <c r="I191" s="12"/>
      <c r="J191" s="12"/>
      <c r="K191" s="12"/>
      <c r="L191" s="12"/>
      <c r="M191" s="12"/>
      <c r="N191" s="10"/>
      <c r="O191" s="12"/>
      <c r="P191" s="10"/>
      <c r="Q191" s="10"/>
      <c r="R191" s="10"/>
      <c r="S191" s="10"/>
      <c r="T191" s="12"/>
      <c r="U191" s="12"/>
      <c r="V191" s="2"/>
      <c r="W191" s="12"/>
      <c r="X191" s="12"/>
      <c r="Y191" s="12"/>
      <c r="Z191" s="12"/>
      <c r="AA191" s="12"/>
      <c r="AB191" s="12"/>
      <c r="AC191" s="12"/>
      <c r="AD191" s="12"/>
      <c r="AE191" s="12"/>
      <c r="AF191" s="12"/>
      <c r="AG191" s="12"/>
      <c r="AH191" s="12"/>
      <c r="AI191" s="10"/>
      <c r="AJ191" s="12"/>
      <c r="AK191" s="10"/>
      <c r="AL191" s="10"/>
      <c r="AM191" s="10"/>
      <c r="AN191" s="10"/>
      <c r="AO191" s="12"/>
      <c r="AP191" s="15"/>
      <c r="AQ191" s="15"/>
      <c r="AR191" s="15"/>
      <c r="AT191" s="2"/>
      <c r="AU191" s="118"/>
      <c r="AV191" s="2"/>
      <c r="AW191" s="2"/>
      <c r="AX191" s="2"/>
      <c r="AY191" s="2"/>
      <c r="AZ191" s="2"/>
      <c r="BA191" s="2"/>
      <c r="BB191" s="2"/>
      <c r="BC191" s="2"/>
      <c r="BD191" s="2"/>
      <c r="BE191" s="2"/>
      <c r="BF191" s="2"/>
      <c r="BG191" s="2"/>
      <c r="BH191" s="42"/>
      <c r="BI191" s="2"/>
      <c r="BJ191" s="2"/>
      <c r="BK191" s="42"/>
      <c r="BL191" s="2"/>
      <c r="BM191" s="2"/>
      <c r="BN191" s="2"/>
      <c r="BO191" s="2"/>
      <c r="BP191" s="2"/>
      <c r="BQ191" s="2"/>
      <c r="BR191" s="2"/>
      <c r="BS191" s="2"/>
      <c r="BT191" s="2"/>
      <c r="BU191" s="2"/>
      <c r="BV191" s="2"/>
      <c r="BW191" s="2"/>
      <c r="BX191" s="2"/>
      <c r="BY191" s="2"/>
      <c r="BZ191" s="2"/>
    </row>
    <row r="192" spans="1:78" s="17" customFormat="1">
      <c r="A192" s="2"/>
      <c r="B192" s="12"/>
      <c r="C192" s="12"/>
      <c r="D192" s="12"/>
      <c r="E192" s="12"/>
      <c r="F192" s="12"/>
      <c r="G192" s="12"/>
      <c r="H192" s="12"/>
      <c r="I192" s="12"/>
      <c r="J192" s="12"/>
      <c r="K192" s="12"/>
      <c r="L192" s="12"/>
      <c r="M192" s="12"/>
      <c r="N192" s="10"/>
      <c r="O192" s="12"/>
      <c r="P192" s="10"/>
      <c r="Q192" s="10"/>
      <c r="R192" s="10"/>
      <c r="S192" s="10"/>
      <c r="T192" s="12"/>
      <c r="U192" s="12"/>
      <c r="V192" s="2"/>
      <c r="W192" s="12"/>
      <c r="X192" s="12"/>
      <c r="Y192" s="12"/>
      <c r="Z192" s="12"/>
      <c r="AA192" s="12"/>
      <c r="AB192" s="12"/>
      <c r="AC192" s="12"/>
      <c r="AD192" s="12"/>
      <c r="AE192" s="12"/>
      <c r="AF192" s="12"/>
      <c r="AG192" s="12"/>
      <c r="AH192" s="12"/>
      <c r="AI192" s="10"/>
      <c r="AJ192" s="12"/>
      <c r="AK192" s="10"/>
      <c r="AL192" s="10"/>
      <c r="AM192" s="10"/>
      <c r="AN192" s="10"/>
      <c r="AO192" s="12"/>
      <c r="AP192" s="15"/>
      <c r="AQ192" s="15"/>
      <c r="AR192" s="15"/>
      <c r="AT192" s="2"/>
      <c r="AU192" s="118"/>
      <c r="AV192" s="2"/>
      <c r="AW192" s="2"/>
      <c r="AX192" s="2"/>
      <c r="AY192" s="2"/>
      <c r="AZ192" s="2"/>
      <c r="BA192" s="2"/>
      <c r="BB192" s="2"/>
      <c r="BC192" s="2"/>
      <c r="BD192" s="2"/>
      <c r="BE192" s="2"/>
      <c r="BF192" s="2"/>
      <c r="BG192" s="2"/>
      <c r="BH192" s="42"/>
      <c r="BI192" s="2"/>
      <c r="BJ192" s="2"/>
      <c r="BK192" s="42"/>
      <c r="BL192" s="2"/>
      <c r="BM192" s="2"/>
      <c r="BN192" s="2"/>
      <c r="BO192" s="2"/>
      <c r="BP192" s="2"/>
      <c r="BQ192" s="2"/>
      <c r="BR192" s="2"/>
      <c r="BS192" s="2"/>
      <c r="BT192" s="2"/>
      <c r="BU192" s="2"/>
      <c r="BV192" s="2"/>
      <c r="BW192" s="2"/>
      <c r="BX192" s="2"/>
      <c r="BY192" s="2"/>
      <c r="BZ192" s="2"/>
    </row>
    <row r="193" spans="1:78" s="17" customFormat="1">
      <c r="A193" s="2"/>
      <c r="B193" s="12"/>
      <c r="C193" s="12"/>
      <c r="D193" s="12"/>
      <c r="E193" s="12"/>
      <c r="F193" s="12"/>
      <c r="G193" s="12"/>
      <c r="H193" s="12"/>
      <c r="I193" s="12"/>
      <c r="J193" s="12"/>
      <c r="K193" s="12"/>
      <c r="L193" s="12"/>
      <c r="M193" s="12"/>
      <c r="N193" s="10"/>
      <c r="O193" s="12"/>
      <c r="P193" s="10"/>
      <c r="Q193" s="10"/>
      <c r="R193" s="10"/>
      <c r="S193" s="10"/>
      <c r="T193" s="12"/>
      <c r="U193" s="12"/>
      <c r="V193" s="2"/>
      <c r="W193" s="12"/>
      <c r="X193" s="12"/>
      <c r="Y193" s="12"/>
      <c r="Z193" s="12"/>
      <c r="AA193" s="12"/>
      <c r="AB193" s="12"/>
      <c r="AC193" s="12"/>
      <c r="AD193" s="12"/>
      <c r="AE193" s="12"/>
      <c r="AF193" s="12"/>
      <c r="AG193" s="12"/>
      <c r="AH193" s="12"/>
      <c r="AI193" s="10"/>
      <c r="AJ193" s="12"/>
      <c r="AK193" s="10"/>
      <c r="AL193" s="10"/>
      <c r="AM193" s="10"/>
      <c r="AN193" s="10"/>
      <c r="AO193" s="12"/>
      <c r="AP193" s="15"/>
      <c r="AQ193" s="15"/>
      <c r="AR193" s="15"/>
      <c r="AT193" s="2"/>
      <c r="AU193" s="118"/>
      <c r="AV193" s="2"/>
      <c r="AW193" s="2"/>
      <c r="AX193" s="2"/>
      <c r="AY193" s="2"/>
      <c r="AZ193" s="2"/>
      <c r="BA193" s="2"/>
      <c r="BB193" s="2"/>
      <c r="BC193" s="2"/>
      <c r="BD193" s="2"/>
      <c r="BE193" s="2"/>
      <c r="BF193" s="2"/>
      <c r="BG193" s="2"/>
      <c r="BH193" s="42"/>
      <c r="BI193" s="2"/>
      <c r="BJ193" s="2"/>
      <c r="BK193" s="42"/>
      <c r="BL193" s="2"/>
      <c r="BM193" s="2"/>
      <c r="BN193" s="2"/>
      <c r="BO193" s="2"/>
      <c r="BP193" s="2"/>
      <c r="BQ193" s="2"/>
      <c r="BR193" s="2"/>
      <c r="BS193" s="2"/>
      <c r="BT193" s="2"/>
      <c r="BU193" s="2"/>
      <c r="BV193" s="2"/>
      <c r="BW193" s="2"/>
      <c r="BX193" s="2"/>
      <c r="BY193" s="2"/>
      <c r="BZ193" s="2"/>
    </row>
    <row r="194" spans="1:78" s="17" customFormat="1">
      <c r="A194" s="2"/>
      <c r="B194" s="12"/>
      <c r="C194" s="12"/>
      <c r="D194" s="12"/>
      <c r="E194" s="12"/>
      <c r="F194" s="12"/>
      <c r="G194" s="12"/>
      <c r="H194" s="12"/>
      <c r="I194" s="12"/>
      <c r="J194" s="12"/>
      <c r="K194" s="12"/>
      <c r="L194" s="12"/>
      <c r="M194" s="12"/>
      <c r="N194" s="10"/>
      <c r="O194" s="12"/>
      <c r="P194" s="10"/>
      <c r="Q194" s="10"/>
      <c r="R194" s="10"/>
      <c r="S194" s="10"/>
      <c r="T194" s="12"/>
      <c r="U194" s="12"/>
      <c r="V194" s="2"/>
      <c r="W194" s="12"/>
      <c r="X194" s="12"/>
      <c r="Y194" s="12"/>
      <c r="Z194" s="12"/>
      <c r="AA194" s="12"/>
      <c r="AB194" s="12"/>
      <c r="AC194" s="12"/>
      <c r="AD194" s="12"/>
      <c r="AE194" s="12"/>
      <c r="AF194" s="12"/>
      <c r="AG194" s="12"/>
      <c r="AH194" s="12"/>
      <c r="AI194" s="10"/>
      <c r="AJ194" s="12"/>
      <c r="AK194" s="10"/>
      <c r="AL194" s="10"/>
      <c r="AM194" s="10"/>
      <c r="AN194" s="10"/>
      <c r="AO194" s="12"/>
      <c r="AP194" s="15"/>
      <c r="AQ194" s="15"/>
      <c r="AR194" s="15"/>
      <c r="AT194" s="2"/>
      <c r="AU194" s="118"/>
      <c r="AV194" s="2"/>
      <c r="AW194" s="2"/>
      <c r="AX194" s="2"/>
      <c r="AY194" s="2"/>
      <c r="AZ194" s="2"/>
      <c r="BA194" s="2"/>
      <c r="BB194" s="2"/>
      <c r="BC194" s="2"/>
      <c r="BD194" s="2"/>
      <c r="BE194" s="2"/>
      <c r="BF194" s="2"/>
      <c r="BG194" s="2"/>
      <c r="BH194" s="42"/>
      <c r="BI194" s="2"/>
      <c r="BJ194" s="2"/>
      <c r="BK194" s="42"/>
      <c r="BL194" s="2"/>
      <c r="BM194" s="2"/>
      <c r="BN194" s="2"/>
      <c r="BO194" s="2"/>
      <c r="BP194" s="2"/>
      <c r="BQ194" s="2"/>
      <c r="BR194" s="2"/>
      <c r="BS194" s="2"/>
      <c r="BT194" s="2"/>
      <c r="BU194" s="2"/>
      <c r="BV194" s="2"/>
      <c r="BW194" s="2"/>
      <c r="BX194" s="2"/>
      <c r="BY194" s="2"/>
      <c r="BZ194" s="2"/>
    </row>
    <row r="195" spans="1:78" s="17" customFormat="1">
      <c r="A195" s="2"/>
      <c r="B195" s="12"/>
      <c r="C195" s="12"/>
      <c r="D195" s="12"/>
      <c r="E195" s="12"/>
      <c r="F195" s="12"/>
      <c r="G195" s="12"/>
      <c r="H195" s="12"/>
      <c r="I195" s="12"/>
      <c r="J195" s="12"/>
      <c r="K195" s="12"/>
      <c r="L195" s="12"/>
      <c r="M195" s="12"/>
      <c r="N195" s="10"/>
      <c r="O195" s="12"/>
      <c r="P195" s="10"/>
      <c r="Q195" s="10"/>
      <c r="R195" s="10"/>
      <c r="S195" s="10"/>
      <c r="T195" s="12"/>
      <c r="U195" s="12"/>
      <c r="V195" s="2"/>
      <c r="W195" s="12"/>
      <c r="X195" s="12"/>
      <c r="Y195" s="12"/>
      <c r="Z195" s="12"/>
      <c r="AA195" s="12"/>
      <c r="AB195" s="12"/>
      <c r="AC195" s="12"/>
      <c r="AD195" s="12"/>
      <c r="AE195" s="12"/>
      <c r="AF195" s="12"/>
      <c r="AG195" s="12"/>
      <c r="AH195" s="12"/>
      <c r="AI195" s="10"/>
      <c r="AJ195" s="12"/>
      <c r="AK195" s="10"/>
      <c r="AL195" s="10"/>
      <c r="AM195" s="10"/>
      <c r="AN195" s="10"/>
      <c r="AO195" s="12"/>
      <c r="AP195" s="15"/>
      <c r="AQ195" s="15"/>
      <c r="AR195" s="15"/>
      <c r="AT195" s="2"/>
      <c r="AU195" s="118"/>
      <c r="AV195" s="2"/>
      <c r="AW195" s="2"/>
      <c r="AX195" s="2"/>
      <c r="AY195" s="2"/>
      <c r="AZ195" s="2"/>
      <c r="BA195" s="2"/>
      <c r="BB195" s="2"/>
      <c r="BC195" s="2"/>
      <c r="BD195" s="2"/>
      <c r="BE195" s="2"/>
      <c r="BF195" s="2"/>
      <c r="BG195" s="2"/>
      <c r="BH195" s="42"/>
      <c r="BI195" s="2"/>
      <c r="BJ195" s="2"/>
      <c r="BK195" s="42"/>
      <c r="BL195" s="2"/>
      <c r="BM195" s="2"/>
      <c r="BN195" s="2"/>
      <c r="BO195" s="2"/>
      <c r="BP195" s="2"/>
      <c r="BQ195" s="2"/>
      <c r="BR195" s="2"/>
      <c r="BS195" s="2"/>
      <c r="BT195" s="2"/>
      <c r="BU195" s="2"/>
      <c r="BV195" s="2"/>
      <c r="BW195" s="2"/>
      <c r="BX195" s="2"/>
      <c r="BY195" s="2"/>
      <c r="BZ195" s="2"/>
    </row>
    <row r="196" spans="1:78" s="17" customFormat="1">
      <c r="A196" s="2"/>
      <c r="B196" s="12"/>
      <c r="C196" s="12"/>
      <c r="D196" s="12"/>
      <c r="E196" s="12"/>
      <c r="F196" s="12"/>
      <c r="G196" s="12"/>
      <c r="H196" s="12"/>
      <c r="I196" s="12"/>
      <c r="J196" s="12"/>
      <c r="K196" s="12"/>
      <c r="L196" s="12"/>
      <c r="M196" s="12"/>
      <c r="N196" s="10"/>
      <c r="O196" s="12"/>
      <c r="P196" s="10"/>
      <c r="Q196" s="10"/>
      <c r="R196" s="10"/>
      <c r="S196" s="10"/>
      <c r="T196" s="12"/>
      <c r="U196" s="12"/>
      <c r="V196" s="2"/>
      <c r="W196" s="12"/>
      <c r="X196" s="12"/>
      <c r="Y196" s="12"/>
      <c r="Z196" s="12"/>
      <c r="AA196" s="12"/>
      <c r="AB196" s="12"/>
      <c r="AC196" s="12"/>
      <c r="AD196" s="12"/>
      <c r="AE196" s="12"/>
      <c r="AF196" s="12"/>
      <c r="AG196" s="12"/>
      <c r="AH196" s="12"/>
      <c r="AI196" s="10"/>
      <c r="AJ196" s="12"/>
      <c r="AK196" s="10"/>
      <c r="AL196" s="10"/>
      <c r="AM196" s="10"/>
      <c r="AN196" s="10"/>
      <c r="AO196" s="12"/>
      <c r="AP196" s="15"/>
      <c r="AQ196" s="15"/>
      <c r="AR196" s="15"/>
      <c r="AT196" s="2"/>
      <c r="AU196" s="118"/>
      <c r="AV196" s="2"/>
      <c r="AW196" s="2"/>
      <c r="AX196" s="2"/>
      <c r="AY196" s="2"/>
      <c r="AZ196" s="2"/>
      <c r="BA196" s="2"/>
      <c r="BB196" s="2"/>
      <c r="BC196" s="2"/>
      <c r="BD196" s="2"/>
      <c r="BE196" s="2"/>
      <c r="BF196" s="2"/>
      <c r="BG196" s="2"/>
      <c r="BH196" s="42"/>
      <c r="BI196" s="2"/>
      <c r="BJ196" s="2"/>
      <c r="BK196" s="42"/>
      <c r="BL196" s="2"/>
      <c r="BM196" s="2"/>
      <c r="BN196" s="2"/>
      <c r="BO196" s="2"/>
      <c r="BP196" s="2"/>
      <c r="BQ196" s="2"/>
      <c r="BR196" s="2"/>
      <c r="BS196" s="2"/>
      <c r="BT196" s="2"/>
      <c r="BU196" s="2"/>
      <c r="BV196" s="2"/>
      <c r="BW196" s="2"/>
      <c r="BX196" s="2"/>
      <c r="BY196" s="2"/>
      <c r="BZ196" s="2"/>
    </row>
    <row r="197" spans="1:78" s="17" customFormat="1">
      <c r="A197" s="2"/>
      <c r="B197" s="12"/>
      <c r="C197" s="12"/>
      <c r="D197" s="12"/>
      <c r="E197" s="12"/>
      <c r="F197" s="12"/>
      <c r="G197" s="12"/>
      <c r="H197" s="12"/>
      <c r="I197" s="12"/>
      <c r="J197" s="12"/>
      <c r="K197" s="12"/>
      <c r="L197" s="12"/>
      <c r="M197" s="12"/>
      <c r="N197" s="10"/>
      <c r="O197" s="12"/>
      <c r="P197" s="10"/>
      <c r="Q197" s="10"/>
      <c r="R197" s="10"/>
      <c r="S197" s="10"/>
      <c r="T197" s="12"/>
      <c r="U197" s="12"/>
      <c r="V197" s="2"/>
      <c r="W197" s="12"/>
      <c r="X197" s="12"/>
      <c r="Y197" s="12"/>
      <c r="Z197" s="12"/>
      <c r="AA197" s="12"/>
      <c r="AB197" s="12"/>
      <c r="AC197" s="12"/>
      <c r="AD197" s="12"/>
      <c r="AE197" s="12"/>
      <c r="AF197" s="12"/>
      <c r="AG197" s="12"/>
      <c r="AH197" s="12"/>
      <c r="AI197" s="10"/>
      <c r="AJ197" s="12"/>
      <c r="AK197" s="10"/>
      <c r="AL197" s="10"/>
      <c r="AM197" s="10"/>
      <c r="AN197" s="10"/>
      <c r="AO197" s="12"/>
      <c r="AP197" s="15"/>
      <c r="AQ197" s="15"/>
      <c r="AR197" s="15"/>
      <c r="AT197" s="2"/>
      <c r="AU197" s="118"/>
      <c r="AV197" s="2"/>
      <c r="AW197" s="2"/>
      <c r="AX197" s="2"/>
      <c r="AY197" s="2"/>
      <c r="AZ197" s="2"/>
      <c r="BA197" s="2"/>
      <c r="BB197" s="2"/>
      <c r="BC197" s="2"/>
      <c r="BD197" s="2"/>
      <c r="BE197" s="2"/>
      <c r="BF197" s="2"/>
      <c r="BG197" s="2"/>
      <c r="BH197" s="42"/>
      <c r="BI197" s="2"/>
      <c r="BJ197" s="2"/>
      <c r="BK197" s="42"/>
      <c r="BL197" s="2"/>
      <c r="BM197" s="2"/>
      <c r="BN197" s="2"/>
      <c r="BO197" s="2"/>
      <c r="BP197" s="2"/>
      <c r="BQ197" s="2"/>
      <c r="BR197" s="2"/>
      <c r="BS197" s="2"/>
      <c r="BT197" s="2"/>
      <c r="BU197" s="2"/>
      <c r="BV197" s="2"/>
      <c r="BW197" s="2"/>
      <c r="BX197" s="2"/>
      <c r="BY197" s="2"/>
      <c r="BZ197" s="2"/>
    </row>
    <row r="198" spans="1:78" s="17" customFormat="1">
      <c r="A198" s="2"/>
      <c r="B198" s="12"/>
      <c r="C198" s="12"/>
      <c r="D198" s="12"/>
      <c r="E198" s="12"/>
      <c r="F198" s="12"/>
      <c r="G198" s="12"/>
      <c r="H198" s="12"/>
      <c r="I198" s="12"/>
      <c r="J198" s="12"/>
      <c r="K198" s="12"/>
      <c r="L198" s="12"/>
      <c r="M198" s="12"/>
      <c r="N198" s="10"/>
      <c r="O198" s="12"/>
      <c r="P198" s="10"/>
      <c r="Q198" s="10"/>
      <c r="R198" s="10"/>
      <c r="S198" s="10"/>
      <c r="T198" s="12"/>
      <c r="U198" s="12"/>
      <c r="V198" s="2"/>
      <c r="W198" s="12"/>
      <c r="X198" s="12"/>
      <c r="Y198" s="12"/>
      <c r="Z198" s="12"/>
      <c r="AA198" s="12"/>
      <c r="AB198" s="12"/>
      <c r="AC198" s="12"/>
      <c r="AD198" s="12"/>
      <c r="AE198" s="12"/>
      <c r="AF198" s="12"/>
      <c r="AG198" s="12"/>
      <c r="AH198" s="12"/>
      <c r="AI198" s="10"/>
      <c r="AJ198" s="12"/>
      <c r="AK198" s="10"/>
      <c r="AL198" s="10"/>
      <c r="AM198" s="10"/>
      <c r="AN198" s="10"/>
      <c r="AO198" s="12"/>
      <c r="AP198" s="15"/>
      <c r="AQ198" s="15"/>
      <c r="AR198" s="15"/>
      <c r="AT198" s="2"/>
      <c r="AU198" s="118"/>
      <c r="AV198" s="2"/>
      <c r="AW198" s="2"/>
      <c r="AX198" s="2"/>
      <c r="AY198" s="2"/>
      <c r="AZ198" s="2"/>
      <c r="BA198" s="2"/>
      <c r="BB198" s="2"/>
      <c r="BC198" s="2"/>
      <c r="BD198" s="2"/>
      <c r="BE198" s="2"/>
      <c r="BF198" s="2"/>
      <c r="BG198" s="2"/>
      <c r="BH198" s="42"/>
      <c r="BI198" s="2"/>
      <c r="BJ198" s="2"/>
      <c r="BK198" s="42"/>
      <c r="BL198" s="2"/>
      <c r="BM198" s="2"/>
      <c r="BN198" s="2"/>
      <c r="BO198" s="2"/>
      <c r="BP198" s="2"/>
      <c r="BQ198" s="2"/>
      <c r="BR198" s="2"/>
      <c r="BS198" s="2"/>
      <c r="BT198" s="2"/>
      <c r="BU198" s="2"/>
      <c r="BV198" s="2"/>
      <c r="BW198" s="2"/>
      <c r="BX198" s="2"/>
      <c r="BY198" s="2"/>
      <c r="BZ198" s="2"/>
    </row>
    <row r="199" spans="1:78" s="17" customFormat="1">
      <c r="A199" s="2"/>
      <c r="B199" s="12"/>
      <c r="C199" s="12"/>
      <c r="D199" s="12"/>
      <c r="E199" s="12"/>
      <c r="F199" s="12"/>
      <c r="G199" s="12"/>
      <c r="H199" s="12"/>
      <c r="I199" s="12"/>
      <c r="J199" s="12"/>
      <c r="K199" s="12"/>
      <c r="L199" s="12"/>
      <c r="M199" s="12"/>
      <c r="N199" s="10"/>
      <c r="O199" s="12"/>
      <c r="P199" s="10"/>
      <c r="Q199" s="10"/>
      <c r="R199" s="10"/>
      <c r="S199" s="10"/>
      <c r="T199" s="12"/>
      <c r="U199" s="12"/>
      <c r="V199" s="2"/>
      <c r="W199" s="12"/>
      <c r="X199" s="12"/>
      <c r="Y199" s="12"/>
      <c r="Z199" s="12"/>
      <c r="AA199" s="12"/>
      <c r="AB199" s="12"/>
      <c r="AC199" s="12"/>
      <c r="AD199" s="12"/>
      <c r="AE199" s="12"/>
      <c r="AF199" s="12"/>
      <c r="AG199" s="12"/>
      <c r="AH199" s="12"/>
      <c r="AI199" s="10"/>
      <c r="AJ199" s="12"/>
      <c r="AK199" s="10"/>
      <c r="AL199" s="10"/>
      <c r="AM199" s="10"/>
      <c r="AN199" s="10"/>
      <c r="AO199" s="12"/>
      <c r="AP199" s="15"/>
      <c r="AQ199" s="15"/>
      <c r="AR199" s="15"/>
      <c r="AT199" s="2"/>
      <c r="AU199" s="118"/>
      <c r="AV199" s="2"/>
      <c r="AW199" s="2"/>
      <c r="AX199" s="2"/>
      <c r="AY199" s="2"/>
      <c r="AZ199" s="2"/>
      <c r="BA199" s="2"/>
      <c r="BB199" s="2"/>
      <c r="BC199" s="2"/>
      <c r="BD199" s="2"/>
      <c r="BE199" s="2"/>
      <c r="BF199" s="2"/>
      <c r="BG199" s="2"/>
      <c r="BH199" s="42"/>
      <c r="BI199" s="2"/>
      <c r="BJ199" s="2"/>
      <c r="BK199" s="42"/>
      <c r="BL199" s="2"/>
      <c r="BM199" s="2"/>
      <c r="BN199" s="2"/>
      <c r="BO199" s="2"/>
      <c r="BP199" s="2"/>
      <c r="BQ199" s="2"/>
      <c r="BR199" s="2"/>
      <c r="BS199" s="2"/>
      <c r="BT199" s="2"/>
      <c r="BU199" s="2"/>
      <c r="BV199" s="2"/>
      <c r="BW199" s="2"/>
      <c r="BX199" s="2"/>
      <c r="BY199" s="2"/>
      <c r="BZ199" s="2"/>
    </row>
    <row r="200" spans="1:78" s="17" customFormat="1">
      <c r="A200" s="2"/>
      <c r="B200" s="12"/>
      <c r="C200" s="12"/>
      <c r="D200" s="12"/>
      <c r="E200" s="12"/>
      <c r="F200" s="12"/>
      <c r="G200" s="12"/>
      <c r="H200" s="12"/>
      <c r="I200" s="12"/>
      <c r="J200" s="12"/>
      <c r="K200" s="12"/>
      <c r="L200" s="12"/>
      <c r="M200" s="12"/>
      <c r="N200" s="10"/>
      <c r="O200" s="12"/>
      <c r="P200" s="10"/>
      <c r="Q200" s="10"/>
      <c r="R200" s="10"/>
      <c r="S200" s="10"/>
      <c r="T200" s="12"/>
      <c r="U200" s="12"/>
      <c r="V200" s="2"/>
      <c r="W200" s="12"/>
      <c r="X200" s="12"/>
      <c r="Y200" s="12"/>
      <c r="Z200" s="12"/>
      <c r="AA200" s="12"/>
      <c r="AB200" s="12"/>
      <c r="AC200" s="12"/>
      <c r="AD200" s="12"/>
      <c r="AE200" s="12"/>
      <c r="AF200" s="12"/>
      <c r="AG200" s="12"/>
      <c r="AH200" s="12"/>
      <c r="AI200" s="10"/>
      <c r="AJ200" s="12"/>
      <c r="AK200" s="10"/>
      <c r="AL200" s="10"/>
      <c r="AM200" s="10"/>
      <c r="AN200" s="10"/>
      <c r="AO200" s="12"/>
      <c r="AP200" s="15"/>
      <c r="AQ200" s="15"/>
      <c r="AR200" s="15"/>
      <c r="AT200" s="2"/>
      <c r="AU200" s="118"/>
      <c r="AV200" s="2"/>
      <c r="AW200" s="2"/>
      <c r="AX200" s="2"/>
      <c r="AY200" s="2"/>
      <c r="AZ200" s="2"/>
      <c r="BA200" s="2"/>
      <c r="BB200" s="2"/>
      <c r="BC200" s="2"/>
      <c r="BD200" s="2"/>
      <c r="BE200" s="2"/>
      <c r="BF200" s="2"/>
      <c r="BG200" s="2"/>
      <c r="BH200" s="42"/>
      <c r="BI200" s="2"/>
      <c r="BJ200" s="2"/>
      <c r="BK200" s="42"/>
      <c r="BL200" s="2"/>
      <c r="BM200" s="2"/>
      <c r="BN200" s="2"/>
      <c r="BO200" s="2"/>
      <c r="BP200" s="2"/>
      <c r="BQ200" s="2"/>
      <c r="BR200" s="2"/>
      <c r="BS200" s="2"/>
      <c r="BT200" s="2"/>
      <c r="BU200" s="2"/>
      <c r="BV200" s="2"/>
      <c r="BW200" s="2"/>
      <c r="BX200" s="2"/>
      <c r="BY200" s="2"/>
      <c r="BZ200" s="2"/>
    </row>
    <row r="201" spans="1:78" s="17" customFormat="1">
      <c r="A201" s="2"/>
      <c r="B201" s="12"/>
      <c r="C201" s="12"/>
      <c r="D201" s="12"/>
      <c r="E201" s="12"/>
      <c r="F201" s="12"/>
      <c r="G201" s="12"/>
      <c r="H201" s="12"/>
      <c r="I201" s="12"/>
      <c r="J201" s="12"/>
      <c r="K201" s="12"/>
      <c r="L201" s="12"/>
      <c r="M201" s="12"/>
      <c r="N201" s="10"/>
      <c r="O201" s="12"/>
      <c r="P201" s="10"/>
      <c r="Q201" s="10"/>
      <c r="R201" s="10"/>
      <c r="S201" s="10"/>
      <c r="T201" s="12"/>
      <c r="U201" s="12"/>
      <c r="V201" s="2"/>
      <c r="W201" s="12"/>
      <c r="X201" s="12"/>
      <c r="Y201" s="12"/>
      <c r="Z201" s="12"/>
      <c r="AA201" s="12"/>
      <c r="AB201" s="12"/>
      <c r="AC201" s="12"/>
      <c r="AD201" s="12"/>
      <c r="AE201" s="12"/>
      <c r="AF201" s="12"/>
      <c r="AG201" s="12"/>
      <c r="AH201" s="12"/>
      <c r="AI201" s="10"/>
      <c r="AJ201" s="12"/>
      <c r="AK201" s="10"/>
      <c r="AL201" s="10"/>
      <c r="AM201" s="10"/>
      <c r="AN201" s="10"/>
      <c r="AO201" s="12"/>
      <c r="AP201" s="15"/>
      <c r="AQ201" s="15"/>
      <c r="AR201" s="15"/>
      <c r="AT201" s="2"/>
      <c r="AU201" s="118"/>
      <c r="AV201" s="2"/>
      <c r="AW201" s="2"/>
      <c r="AX201" s="2"/>
      <c r="AY201" s="2"/>
      <c r="AZ201" s="2"/>
      <c r="BA201" s="2"/>
      <c r="BB201" s="2"/>
      <c r="BC201" s="2"/>
      <c r="BD201" s="2"/>
      <c r="BE201" s="2"/>
      <c r="BF201" s="2"/>
      <c r="BG201" s="2"/>
      <c r="BH201" s="42"/>
      <c r="BI201" s="2"/>
      <c r="BJ201" s="2"/>
      <c r="BK201" s="42"/>
      <c r="BL201" s="2"/>
      <c r="BM201" s="2"/>
      <c r="BN201" s="2"/>
      <c r="BO201" s="2"/>
      <c r="BP201" s="2"/>
      <c r="BQ201" s="2"/>
      <c r="BR201" s="2"/>
      <c r="BS201" s="2"/>
      <c r="BT201" s="2"/>
      <c r="BU201" s="2"/>
      <c r="BV201" s="2"/>
      <c r="BW201" s="2"/>
      <c r="BX201" s="2"/>
      <c r="BY201" s="2"/>
      <c r="BZ201" s="2"/>
    </row>
    <row r="202" spans="1:78" s="17" customFormat="1">
      <c r="A202" s="2"/>
      <c r="B202" s="12"/>
      <c r="C202" s="12"/>
      <c r="D202" s="12"/>
      <c r="E202" s="12"/>
      <c r="F202" s="12"/>
      <c r="G202" s="12"/>
      <c r="H202" s="12"/>
      <c r="I202" s="12"/>
      <c r="J202" s="12"/>
      <c r="K202" s="12"/>
      <c r="L202" s="12"/>
      <c r="M202" s="12"/>
      <c r="N202" s="10"/>
      <c r="O202" s="12"/>
      <c r="P202" s="10"/>
      <c r="Q202" s="10"/>
      <c r="R202" s="10"/>
      <c r="S202" s="10"/>
      <c r="T202" s="12"/>
      <c r="U202" s="12"/>
      <c r="V202" s="2"/>
      <c r="W202" s="12"/>
      <c r="X202" s="12"/>
      <c r="Y202" s="12"/>
      <c r="Z202" s="12"/>
      <c r="AA202" s="12"/>
      <c r="AB202" s="12"/>
      <c r="AC202" s="12"/>
      <c r="AD202" s="12"/>
      <c r="AE202" s="12"/>
      <c r="AF202" s="12"/>
      <c r="AG202" s="12"/>
      <c r="AH202" s="12"/>
      <c r="AI202" s="10"/>
      <c r="AJ202" s="12"/>
      <c r="AK202" s="10"/>
      <c r="AL202" s="10"/>
      <c r="AM202" s="10"/>
      <c r="AN202" s="10"/>
      <c r="AO202" s="12"/>
      <c r="AP202" s="15"/>
      <c r="AQ202" s="15"/>
      <c r="AR202" s="15"/>
      <c r="AT202" s="2"/>
      <c r="AU202" s="118"/>
      <c r="AV202" s="2"/>
      <c r="AW202" s="2"/>
      <c r="AX202" s="2"/>
      <c r="AY202" s="2"/>
      <c r="AZ202" s="2"/>
      <c r="BA202" s="2"/>
      <c r="BB202" s="2"/>
      <c r="BC202" s="2"/>
      <c r="BD202" s="2"/>
      <c r="BE202" s="2"/>
      <c r="BF202" s="2"/>
      <c r="BG202" s="2"/>
      <c r="BH202" s="42"/>
      <c r="BI202" s="2"/>
      <c r="BJ202" s="2"/>
      <c r="BK202" s="42"/>
      <c r="BL202" s="2"/>
      <c r="BM202" s="2"/>
      <c r="BN202" s="2"/>
      <c r="BO202" s="2"/>
      <c r="BP202" s="2"/>
      <c r="BQ202" s="2"/>
      <c r="BR202" s="2"/>
      <c r="BS202" s="2"/>
      <c r="BT202" s="2"/>
      <c r="BU202" s="2"/>
      <c r="BV202" s="2"/>
      <c r="BW202" s="2"/>
      <c r="BX202" s="2"/>
      <c r="BY202" s="2"/>
      <c r="BZ202" s="2"/>
    </row>
    <row r="203" spans="1:78" s="17" customFormat="1">
      <c r="A203" s="2"/>
      <c r="B203" s="12"/>
      <c r="C203" s="12"/>
      <c r="D203" s="12"/>
      <c r="E203" s="12"/>
      <c r="F203" s="12"/>
      <c r="G203" s="12"/>
      <c r="H203" s="12"/>
      <c r="I203" s="12"/>
      <c r="J203" s="12"/>
      <c r="K203" s="12"/>
      <c r="L203" s="12"/>
      <c r="M203" s="12"/>
      <c r="N203" s="10"/>
      <c r="O203" s="12"/>
      <c r="P203" s="10"/>
      <c r="Q203" s="10"/>
      <c r="R203" s="10"/>
      <c r="S203" s="10"/>
      <c r="T203" s="12"/>
      <c r="U203" s="12"/>
      <c r="V203" s="2"/>
      <c r="W203" s="12"/>
      <c r="X203" s="12"/>
      <c r="Y203" s="12"/>
      <c r="Z203" s="12"/>
      <c r="AA203" s="12"/>
      <c r="AB203" s="12"/>
      <c r="AC203" s="12"/>
      <c r="AD203" s="12"/>
      <c r="AE203" s="12"/>
      <c r="AF203" s="12"/>
      <c r="AG203" s="12"/>
      <c r="AH203" s="12"/>
      <c r="AI203" s="10"/>
      <c r="AJ203" s="12"/>
      <c r="AK203" s="10"/>
      <c r="AL203" s="10"/>
      <c r="AM203" s="10"/>
      <c r="AN203" s="10"/>
      <c r="AO203" s="12"/>
      <c r="AP203" s="15"/>
      <c r="AQ203" s="15"/>
      <c r="AR203" s="15"/>
      <c r="AT203" s="2"/>
      <c r="AU203" s="118"/>
      <c r="AV203" s="2"/>
      <c r="AW203" s="2"/>
      <c r="AX203" s="2"/>
      <c r="AY203" s="2"/>
      <c r="AZ203" s="2"/>
      <c r="BA203" s="2"/>
      <c r="BB203" s="2"/>
      <c r="BC203" s="2"/>
      <c r="BD203" s="2"/>
      <c r="BE203" s="2"/>
      <c r="BF203" s="2"/>
      <c r="BG203" s="2"/>
      <c r="BH203" s="42"/>
      <c r="BI203" s="2"/>
      <c r="BJ203" s="2"/>
      <c r="BK203" s="42"/>
      <c r="BL203" s="2"/>
      <c r="BM203" s="2"/>
      <c r="BN203" s="2"/>
      <c r="BO203" s="2"/>
      <c r="BP203" s="2"/>
      <c r="BQ203" s="2"/>
      <c r="BR203" s="2"/>
      <c r="BS203" s="2"/>
      <c r="BT203" s="2"/>
      <c r="BU203" s="2"/>
      <c r="BV203" s="2"/>
      <c r="BW203" s="2"/>
      <c r="BX203" s="2"/>
      <c r="BY203" s="2"/>
      <c r="BZ203" s="2"/>
    </row>
    <row r="204" spans="1:78" s="17" customFormat="1">
      <c r="A204" s="2"/>
      <c r="B204" s="12"/>
      <c r="C204" s="12"/>
      <c r="D204" s="12"/>
      <c r="E204" s="12"/>
      <c r="F204" s="12"/>
      <c r="G204" s="12"/>
      <c r="H204" s="12"/>
      <c r="I204" s="12"/>
      <c r="J204" s="12"/>
      <c r="K204" s="12"/>
      <c r="L204" s="12"/>
      <c r="M204" s="12"/>
      <c r="N204" s="10"/>
      <c r="O204" s="12"/>
      <c r="P204" s="10"/>
      <c r="Q204" s="10"/>
      <c r="R204" s="10"/>
      <c r="S204" s="10"/>
      <c r="T204" s="12"/>
      <c r="U204" s="12"/>
      <c r="V204" s="2"/>
      <c r="W204" s="12"/>
      <c r="X204" s="12"/>
      <c r="Y204" s="12"/>
      <c r="Z204" s="12"/>
      <c r="AA204" s="12"/>
      <c r="AB204" s="12"/>
      <c r="AC204" s="12"/>
      <c r="AD204" s="12"/>
      <c r="AE204" s="12"/>
      <c r="AF204" s="12"/>
      <c r="AG204" s="12"/>
      <c r="AH204" s="12"/>
      <c r="AI204" s="10"/>
      <c r="AJ204" s="12"/>
      <c r="AK204" s="10"/>
      <c r="AL204" s="10"/>
      <c r="AM204" s="10"/>
      <c r="AN204" s="10"/>
      <c r="AO204" s="12"/>
      <c r="AP204" s="15"/>
      <c r="AQ204" s="15"/>
      <c r="AR204" s="15"/>
      <c r="AT204" s="2"/>
      <c r="AU204" s="118"/>
      <c r="AV204" s="2"/>
      <c r="AW204" s="2"/>
      <c r="AX204" s="2"/>
      <c r="AY204" s="2"/>
      <c r="AZ204" s="2"/>
      <c r="BA204" s="2"/>
      <c r="BB204" s="2"/>
      <c r="BC204" s="2"/>
      <c r="BD204" s="2"/>
      <c r="BE204" s="2"/>
      <c r="BF204" s="2"/>
      <c r="BG204" s="2"/>
      <c r="BH204" s="42"/>
      <c r="BI204" s="2"/>
      <c r="BJ204" s="2"/>
      <c r="BK204" s="42"/>
      <c r="BL204" s="2"/>
      <c r="BM204" s="2"/>
      <c r="BN204" s="2"/>
      <c r="BO204" s="2"/>
      <c r="BP204" s="2"/>
      <c r="BQ204" s="2"/>
      <c r="BR204" s="2"/>
      <c r="BS204" s="2"/>
      <c r="BT204" s="2"/>
      <c r="BU204" s="2"/>
      <c r="BV204" s="2"/>
      <c r="BW204" s="2"/>
      <c r="BX204" s="2"/>
      <c r="BY204" s="2"/>
      <c r="BZ204" s="2"/>
    </row>
    <row r="205" spans="1:78" s="17" customFormat="1">
      <c r="A205" s="2"/>
      <c r="B205" s="12"/>
      <c r="C205" s="12"/>
      <c r="D205" s="12"/>
      <c r="E205" s="12"/>
      <c r="F205" s="12"/>
      <c r="G205" s="12"/>
      <c r="H205" s="12"/>
      <c r="I205" s="12"/>
      <c r="J205" s="12"/>
      <c r="K205" s="12"/>
      <c r="L205" s="12"/>
      <c r="M205" s="12"/>
      <c r="N205" s="10"/>
      <c r="O205" s="12"/>
      <c r="P205" s="10"/>
      <c r="Q205" s="10"/>
      <c r="R205" s="10"/>
      <c r="S205" s="10"/>
      <c r="T205" s="12"/>
      <c r="U205" s="12"/>
      <c r="V205" s="2"/>
      <c r="W205" s="12"/>
      <c r="X205" s="12"/>
      <c r="Y205" s="12"/>
      <c r="Z205" s="12"/>
      <c r="AA205" s="12"/>
      <c r="AB205" s="12"/>
      <c r="AC205" s="12"/>
      <c r="AD205" s="12"/>
      <c r="AE205" s="12"/>
      <c r="AF205" s="12"/>
      <c r="AG205" s="12"/>
      <c r="AH205" s="12"/>
      <c r="AI205" s="10"/>
      <c r="AJ205" s="12"/>
      <c r="AK205" s="10"/>
      <c r="AL205" s="10"/>
      <c r="AM205" s="10"/>
      <c r="AN205" s="10"/>
      <c r="AO205" s="12"/>
      <c r="AP205" s="15"/>
      <c r="AQ205" s="15"/>
      <c r="AR205" s="15"/>
      <c r="AT205" s="2"/>
      <c r="AU205" s="118"/>
      <c r="AV205" s="2"/>
      <c r="AW205" s="2"/>
      <c r="AX205" s="2"/>
      <c r="AY205" s="2"/>
      <c r="AZ205" s="2"/>
      <c r="BA205" s="2"/>
      <c r="BB205" s="2"/>
      <c r="BC205" s="2"/>
      <c r="BD205" s="2"/>
      <c r="BE205" s="2"/>
      <c r="BF205" s="2"/>
      <c r="BG205" s="2"/>
      <c r="BH205" s="42"/>
      <c r="BI205" s="2"/>
      <c r="BJ205" s="2"/>
      <c r="BK205" s="42"/>
      <c r="BL205" s="2"/>
      <c r="BM205" s="2"/>
      <c r="BN205" s="2"/>
      <c r="BO205" s="2"/>
      <c r="BP205" s="2"/>
      <c r="BQ205" s="2"/>
      <c r="BR205" s="2"/>
      <c r="BS205" s="2"/>
      <c r="BT205" s="2"/>
      <c r="BU205" s="2"/>
      <c r="BV205" s="2"/>
      <c r="BW205" s="2"/>
      <c r="BX205" s="2"/>
      <c r="BY205" s="2"/>
      <c r="BZ205" s="2"/>
    </row>
    <row r="206" spans="1:78" s="17" customFormat="1">
      <c r="A206" s="2"/>
      <c r="B206" s="12"/>
      <c r="C206" s="12"/>
      <c r="D206" s="12"/>
      <c r="E206" s="12"/>
      <c r="F206" s="12"/>
      <c r="G206" s="12"/>
      <c r="H206" s="12"/>
      <c r="I206" s="12"/>
      <c r="J206" s="12"/>
      <c r="K206" s="12"/>
      <c r="L206" s="12"/>
      <c r="M206" s="12"/>
      <c r="N206" s="10"/>
      <c r="O206" s="12"/>
      <c r="P206" s="10"/>
      <c r="Q206" s="10"/>
      <c r="R206" s="10"/>
      <c r="S206" s="10"/>
      <c r="T206" s="12"/>
      <c r="U206" s="12"/>
      <c r="V206" s="2"/>
      <c r="W206" s="12"/>
      <c r="X206" s="12"/>
      <c r="Y206" s="12"/>
      <c r="Z206" s="12"/>
      <c r="AA206" s="12"/>
      <c r="AB206" s="12"/>
      <c r="AC206" s="12"/>
      <c r="AD206" s="12"/>
      <c r="AE206" s="12"/>
      <c r="AF206" s="12"/>
      <c r="AG206" s="12"/>
      <c r="AH206" s="12"/>
      <c r="AI206" s="10"/>
      <c r="AJ206" s="12"/>
      <c r="AK206" s="10"/>
      <c r="AL206" s="10"/>
      <c r="AM206" s="10"/>
      <c r="AN206" s="10"/>
      <c r="AO206" s="12"/>
      <c r="AP206" s="15"/>
      <c r="AQ206" s="15"/>
      <c r="AR206" s="15"/>
      <c r="AT206" s="2"/>
      <c r="AU206" s="118"/>
      <c r="AV206" s="2"/>
      <c r="AW206" s="2"/>
      <c r="AX206" s="2"/>
      <c r="AY206" s="2"/>
      <c r="AZ206" s="2"/>
      <c r="BA206" s="2"/>
      <c r="BB206" s="2"/>
      <c r="BC206" s="2"/>
      <c r="BD206" s="2"/>
      <c r="BE206" s="2"/>
      <c r="BF206" s="2"/>
      <c r="BG206" s="2"/>
      <c r="BH206" s="42"/>
      <c r="BI206" s="2"/>
      <c r="BJ206" s="2"/>
      <c r="BK206" s="42"/>
      <c r="BL206" s="2"/>
      <c r="BM206" s="2"/>
      <c r="BN206" s="2"/>
      <c r="BO206" s="2"/>
      <c r="BP206" s="2"/>
      <c r="BQ206" s="2"/>
      <c r="BR206" s="2"/>
      <c r="BS206" s="2"/>
      <c r="BT206" s="2"/>
      <c r="BU206" s="2"/>
      <c r="BV206" s="2"/>
      <c r="BW206" s="2"/>
      <c r="BX206" s="2"/>
      <c r="BY206" s="2"/>
      <c r="BZ206" s="2"/>
    </row>
    <row r="207" spans="1:78" s="17" customFormat="1">
      <c r="A207" s="2"/>
      <c r="B207" s="12"/>
      <c r="C207" s="12"/>
      <c r="D207" s="12"/>
      <c r="E207" s="12"/>
      <c r="F207" s="12"/>
      <c r="G207" s="12"/>
      <c r="H207" s="12"/>
      <c r="I207" s="12"/>
      <c r="J207" s="12"/>
      <c r="K207" s="12"/>
      <c r="L207" s="12"/>
      <c r="M207" s="12"/>
      <c r="N207" s="10"/>
      <c r="O207" s="12"/>
      <c r="P207" s="10"/>
      <c r="Q207" s="10"/>
      <c r="R207" s="10"/>
      <c r="S207" s="10"/>
      <c r="T207" s="12"/>
      <c r="U207" s="12"/>
      <c r="V207" s="2"/>
      <c r="W207" s="12"/>
      <c r="X207" s="12"/>
      <c r="Y207" s="12"/>
      <c r="Z207" s="12"/>
      <c r="AA207" s="12"/>
      <c r="AB207" s="12"/>
      <c r="AC207" s="12"/>
      <c r="AD207" s="12"/>
      <c r="AE207" s="12"/>
      <c r="AF207" s="12"/>
      <c r="AG207" s="12"/>
      <c r="AH207" s="12"/>
      <c r="AI207" s="10"/>
      <c r="AJ207" s="12"/>
      <c r="AK207" s="10"/>
      <c r="AL207" s="10"/>
      <c r="AM207" s="10"/>
      <c r="AN207" s="10"/>
      <c r="AO207" s="12"/>
      <c r="AP207" s="15"/>
      <c r="AQ207" s="15"/>
      <c r="AR207" s="15"/>
      <c r="AT207" s="2"/>
      <c r="AU207" s="118"/>
      <c r="AV207" s="2"/>
      <c r="AW207" s="2"/>
      <c r="AX207" s="2"/>
      <c r="AY207" s="2"/>
      <c r="AZ207" s="2"/>
      <c r="BA207" s="2"/>
      <c r="BB207" s="2"/>
      <c r="BC207" s="2"/>
      <c r="BD207" s="2"/>
      <c r="BE207" s="2"/>
      <c r="BF207" s="2"/>
      <c r="BG207" s="2"/>
      <c r="BH207" s="42"/>
      <c r="BI207" s="2"/>
      <c r="BJ207" s="2"/>
      <c r="BK207" s="42"/>
      <c r="BL207" s="2"/>
      <c r="BM207" s="2"/>
      <c r="BN207" s="2"/>
      <c r="BO207" s="2"/>
      <c r="BP207" s="2"/>
      <c r="BQ207" s="2"/>
      <c r="BR207" s="2"/>
      <c r="BS207" s="2"/>
      <c r="BT207" s="2"/>
      <c r="BU207" s="2"/>
      <c r="BV207" s="2"/>
      <c r="BW207" s="2"/>
      <c r="BX207" s="2"/>
      <c r="BY207" s="2"/>
      <c r="BZ207" s="2"/>
    </row>
    <row r="208" spans="1:78" s="17" customFormat="1">
      <c r="A208" s="2"/>
      <c r="B208" s="12"/>
      <c r="C208" s="12"/>
      <c r="D208" s="12"/>
      <c r="E208" s="12"/>
      <c r="F208" s="12"/>
      <c r="G208" s="12"/>
      <c r="H208" s="12"/>
      <c r="I208" s="12"/>
      <c r="J208" s="12"/>
      <c r="K208" s="12"/>
      <c r="L208" s="12"/>
      <c r="M208" s="12"/>
      <c r="N208" s="10"/>
      <c r="O208" s="12"/>
      <c r="P208" s="10"/>
      <c r="Q208" s="10"/>
      <c r="R208" s="10"/>
      <c r="S208" s="10"/>
      <c r="T208" s="12"/>
      <c r="U208" s="12"/>
      <c r="V208" s="2"/>
      <c r="W208" s="12"/>
      <c r="X208" s="12"/>
      <c r="Y208" s="12"/>
      <c r="Z208" s="12"/>
      <c r="AA208" s="12"/>
      <c r="AB208" s="12"/>
      <c r="AC208" s="12"/>
      <c r="AD208" s="12"/>
      <c r="AE208" s="12"/>
      <c r="AF208" s="12"/>
      <c r="AG208" s="12"/>
      <c r="AH208" s="12"/>
      <c r="AI208" s="10"/>
      <c r="AJ208" s="12"/>
      <c r="AK208" s="10"/>
      <c r="AL208" s="10"/>
      <c r="AM208" s="10"/>
      <c r="AN208" s="10"/>
      <c r="AO208" s="12"/>
      <c r="AP208" s="15"/>
      <c r="AQ208" s="15"/>
      <c r="AR208" s="15"/>
      <c r="AT208" s="2"/>
      <c r="AU208" s="118"/>
      <c r="AV208" s="2"/>
      <c r="AW208" s="2"/>
      <c r="AX208" s="2"/>
      <c r="AY208" s="2"/>
      <c r="AZ208" s="2"/>
      <c r="BA208" s="2"/>
      <c r="BB208" s="2"/>
      <c r="BC208" s="2"/>
      <c r="BD208" s="2"/>
      <c r="BE208" s="2"/>
      <c r="BF208" s="2"/>
      <c r="BG208" s="2"/>
      <c r="BH208" s="42"/>
      <c r="BI208" s="2"/>
      <c r="BJ208" s="2"/>
      <c r="BK208" s="42"/>
      <c r="BL208" s="2"/>
      <c r="BM208" s="2"/>
      <c r="BN208" s="2"/>
      <c r="BO208" s="2"/>
      <c r="BP208" s="2"/>
      <c r="BQ208" s="2"/>
      <c r="BR208" s="2"/>
      <c r="BS208" s="2"/>
      <c r="BT208" s="2"/>
      <c r="BU208" s="2"/>
      <c r="BV208" s="2"/>
      <c r="BW208" s="2"/>
      <c r="BX208" s="2"/>
      <c r="BY208" s="2"/>
      <c r="BZ208" s="2"/>
    </row>
    <row r="209" spans="1:78" s="17" customFormat="1">
      <c r="A209" s="2"/>
      <c r="B209" s="12"/>
      <c r="C209" s="12"/>
      <c r="D209" s="12"/>
      <c r="E209" s="12"/>
      <c r="F209" s="12"/>
      <c r="G209" s="12"/>
      <c r="H209" s="12"/>
      <c r="I209" s="12"/>
      <c r="J209" s="12"/>
      <c r="K209" s="12"/>
      <c r="L209" s="12"/>
      <c r="M209" s="12"/>
      <c r="N209" s="10"/>
      <c r="O209" s="12"/>
      <c r="P209" s="10"/>
      <c r="Q209" s="10"/>
      <c r="R209" s="10"/>
      <c r="S209" s="10"/>
      <c r="T209" s="12"/>
      <c r="U209" s="12"/>
      <c r="V209" s="2"/>
      <c r="W209" s="12"/>
      <c r="X209" s="12"/>
      <c r="Y209" s="12"/>
      <c r="Z209" s="12"/>
      <c r="AA209" s="12"/>
      <c r="AB209" s="12"/>
      <c r="AC209" s="12"/>
      <c r="AD209" s="12"/>
      <c r="AE209" s="12"/>
      <c r="AF209" s="12"/>
      <c r="AG209" s="12"/>
      <c r="AH209" s="12"/>
      <c r="AI209" s="10"/>
      <c r="AJ209" s="12"/>
      <c r="AK209" s="10"/>
      <c r="AL209" s="10"/>
      <c r="AM209" s="10"/>
      <c r="AN209" s="10"/>
      <c r="AO209" s="12"/>
      <c r="AP209" s="15"/>
      <c r="AQ209" s="15"/>
      <c r="AR209" s="15"/>
      <c r="AT209" s="2"/>
      <c r="AU209" s="118"/>
      <c r="AV209" s="2"/>
      <c r="AW209" s="2"/>
      <c r="AX209" s="2"/>
      <c r="AY209" s="2"/>
      <c r="AZ209" s="2"/>
      <c r="BA209" s="2"/>
      <c r="BB209" s="2"/>
      <c r="BC209" s="2"/>
      <c r="BD209" s="2"/>
      <c r="BE209" s="2"/>
      <c r="BF209" s="2"/>
      <c r="BG209" s="2"/>
      <c r="BH209" s="42"/>
      <c r="BI209" s="2"/>
      <c r="BJ209" s="2"/>
      <c r="BK209" s="42"/>
      <c r="BL209" s="2"/>
      <c r="BM209" s="2"/>
      <c r="BN209" s="2"/>
      <c r="BO209" s="2"/>
      <c r="BP209" s="2"/>
      <c r="BQ209" s="2"/>
      <c r="BR209" s="2"/>
      <c r="BS209" s="2"/>
      <c r="BT209" s="2"/>
      <c r="BU209" s="2"/>
      <c r="BV209" s="2"/>
      <c r="BW209" s="2"/>
      <c r="BX209" s="2"/>
      <c r="BY209" s="2"/>
      <c r="BZ209" s="2"/>
    </row>
    <row r="210" spans="1:78" s="17" customFormat="1">
      <c r="A210" s="2"/>
      <c r="B210" s="12"/>
      <c r="C210" s="12"/>
      <c r="D210" s="12"/>
      <c r="E210" s="12"/>
      <c r="F210" s="12"/>
      <c r="G210" s="12"/>
      <c r="H210" s="12"/>
      <c r="I210" s="12"/>
      <c r="J210" s="12"/>
      <c r="K210" s="12"/>
      <c r="L210" s="12"/>
      <c r="M210" s="12"/>
      <c r="N210" s="10"/>
      <c r="O210" s="12"/>
      <c r="P210" s="10"/>
      <c r="Q210" s="10"/>
      <c r="R210" s="10"/>
      <c r="S210" s="10"/>
      <c r="T210" s="12"/>
      <c r="U210" s="12"/>
      <c r="V210" s="2"/>
      <c r="W210" s="12"/>
      <c r="X210" s="12"/>
      <c r="Y210" s="12"/>
      <c r="Z210" s="12"/>
      <c r="AA210" s="12"/>
      <c r="AB210" s="12"/>
      <c r="AC210" s="12"/>
      <c r="AD210" s="12"/>
      <c r="AE210" s="12"/>
      <c r="AF210" s="12"/>
      <c r="AG210" s="12"/>
      <c r="AH210" s="12"/>
      <c r="AI210" s="10"/>
      <c r="AJ210" s="12"/>
      <c r="AK210" s="10"/>
      <c r="AL210" s="10"/>
      <c r="AM210" s="10"/>
      <c r="AN210" s="10"/>
      <c r="AO210" s="12"/>
      <c r="AP210" s="15"/>
      <c r="AQ210" s="15"/>
      <c r="AR210" s="15"/>
      <c r="AT210" s="2"/>
      <c r="AU210" s="118"/>
      <c r="AV210" s="2"/>
      <c r="AW210" s="2"/>
      <c r="AX210" s="2"/>
      <c r="AY210" s="2"/>
      <c r="AZ210" s="2"/>
      <c r="BA210" s="2"/>
      <c r="BB210" s="2"/>
      <c r="BC210" s="2"/>
      <c r="BD210" s="2"/>
      <c r="BE210" s="2"/>
      <c r="BF210" s="2"/>
      <c r="BG210" s="2"/>
      <c r="BH210" s="42"/>
      <c r="BI210" s="2"/>
      <c r="BJ210" s="2"/>
      <c r="BK210" s="42"/>
      <c r="BL210" s="2"/>
      <c r="BM210" s="2"/>
      <c r="BN210" s="2"/>
      <c r="BO210" s="2"/>
      <c r="BP210" s="2"/>
      <c r="BQ210" s="2"/>
      <c r="BR210" s="2"/>
      <c r="BS210" s="2"/>
      <c r="BT210" s="2"/>
      <c r="BU210" s="2"/>
      <c r="BV210" s="2"/>
      <c r="BW210" s="2"/>
      <c r="BX210" s="2"/>
      <c r="BY210" s="2"/>
      <c r="BZ210" s="2"/>
    </row>
    <row r="211" spans="1:78" s="17" customFormat="1">
      <c r="A211" s="2"/>
      <c r="B211" s="12"/>
      <c r="C211" s="12"/>
      <c r="D211" s="12"/>
      <c r="E211" s="12"/>
      <c r="F211" s="12"/>
      <c r="G211" s="12"/>
      <c r="H211" s="12"/>
      <c r="I211" s="12"/>
      <c r="J211" s="12"/>
      <c r="K211" s="12"/>
      <c r="L211" s="12"/>
      <c r="M211" s="12"/>
      <c r="N211" s="10"/>
      <c r="O211" s="12"/>
      <c r="P211" s="10"/>
      <c r="Q211" s="10"/>
      <c r="R211" s="10"/>
      <c r="S211" s="10"/>
      <c r="T211" s="12"/>
      <c r="U211" s="12"/>
      <c r="V211" s="2"/>
      <c r="W211" s="12"/>
      <c r="X211" s="12"/>
      <c r="Y211" s="12"/>
      <c r="Z211" s="12"/>
      <c r="AA211" s="12"/>
      <c r="AB211" s="12"/>
      <c r="AC211" s="12"/>
      <c r="AD211" s="12"/>
      <c r="AE211" s="12"/>
      <c r="AF211" s="12"/>
      <c r="AG211" s="12"/>
      <c r="AH211" s="12"/>
      <c r="AI211" s="10"/>
      <c r="AJ211" s="12"/>
      <c r="AK211" s="10"/>
      <c r="AL211" s="10"/>
      <c r="AM211" s="10"/>
      <c r="AN211" s="10"/>
      <c r="AO211" s="12"/>
      <c r="AP211" s="15"/>
      <c r="AQ211" s="15"/>
      <c r="AR211" s="15"/>
      <c r="AT211" s="2"/>
      <c r="AU211" s="118"/>
      <c r="AV211" s="2"/>
      <c r="AW211" s="2"/>
      <c r="AX211" s="2"/>
      <c r="AY211" s="2"/>
      <c r="AZ211" s="2"/>
      <c r="BA211" s="2"/>
      <c r="BB211" s="2"/>
      <c r="BC211" s="2"/>
      <c r="BD211" s="2"/>
      <c r="BE211" s="2"/>
      <c r="BF211" s="2"/>
      <c r="BG211" s="2"/>
      <c r="BH211" s="42"/>
      <c r="BI211" s="2"/>
      <c r="BJ211" s="2"/>
      <c r="BK211" s="42"/>
      <c r="BL211" s="2"/>
      <c r="BM211" s="2"/>
      <c r="BN211" s="2"/>
      <c r="BO211" s="2"/>
      <c r="BP211" s="2"/>
      <c r="BQ211" s="2"/>
      <c r="BR211" s="2"/>
      <c r="BS211" s="2"/>
      <c r="BT211" s="2"/>
      <c r="BU211" s="2"/>
      <c r="BV211" s="2"/>
      <c r="BW211" s="2"/>
      <c r="BX211" s="2"/>
      <c r="BY211" s="2"/>
      <c r="BZ211" s="2"/>
    </row>
    <row r="212" spans="1:78" s="17" customFormat="1">
      <c r="A212" s="2"/>
      <c r="B212" s="12"/>
      <c r="C212" s="12"/>
      <c r="D212" s="12"/>
      <c r="E212" s="12"/>
      <c r="F212" s="12"/>
      <c r="G212" s="12"/>
      <c r="H212" s="12"/>
      <c r="I212" s="12"/>
      <c r="J212" s="12"/>
      <c r="K212" s="12"/>
      <c r="L212" s="12"/>
      <c r="M212" s="12"/>
      <c r="N212" s="10"/>
      <c r="O212" s="12"/>
      <c r="P212" s="10"/>
      <c r="Q212" s="10"/>
      <c r="R212" s="10"/>
      <c r="S212" s="10"/>
      <c r="T212" s="12"/>
      <c r="U212" s="12"/>
      <c r="V212" s="2"/>
      <c r="W212" s="12"/>
      <c r="X212" s="12"/>
      <c r="Y212" s="12"/>
      <c r="Z212" s="12"/>
      <c r="AA212" s="12"/>
      <c r="AB212" s="12"/>
      <c r="AC212" s="12"/>
      <c r="AD212" s="12"/>
      <c r="AE212" s="12"/>
      <c r="AF212" s="12"/>
      <c r="AG212" s="12"/>
      <c r="AH212" s="12"/>
      <c r="AI212" s="10"/>
      <c r="AJ212" s="12"/>
      <c r="AK212" s="10"/>
      <c r="AL212" s="10"/>
      <c r="AM212" s="10"/>
      <c r="AN212" s="10"/>
      <c r="AO212" s="12"/>
      <c r="AP212" s="15"/>
      <c r="AQ212" s="15"/>
      <c r="AR212" s="15"/>
      <c r="AT212" s="2"/>
      <c r="AU212" s="118"/>
      <c r="AV212" s="2"/>
      <c r="AW212" s="2"/>
      <c r="AX212" s="2"/>
      <c r="AY212" s="2"/>
      <c r="AZ212" s="2"/>
      <c r="BA212" s="2"/>
      <c r="BB212" s="2"/>
      <c r="BC212" s="2"/>
      <c r="BD212" s="2"/>
      <c r="BE212" s="2"/>
      <c r="BF212" s="2"/>
      <c r="BG212" s="2"/>
      <c r="BH212" s="42"/>
      <c r="BI212" s="2"/>
      <c r="BJ212" s="2"/>
      <c r="BK212" s="42"/>
      <c r="BL212" s="2"/>
      <c r="BM212" s="2"/>
      <c r="BN212" s="2"/>
      <c r="BO212" s="2"/>
      <c r="BP212" s="2"/>
      <c r="BQ212" s="2"/>
      <c r="BR212" s="2"/>
      <c r="BS212" s="2"/>
      <c r="BT212" s="2"/>
      <c r="BU212" s="2"/>
      <c r="BV212" s="2"/>
      <c r="BW212" s="2"/>
      <c r="BX212" s="2"/>
      <c r="BY212" s="2"/>
      <c r="BZ212" s="2"/>
    </row>
    <row r="213" spans="1:78" s="17" customFormat="1">
      <c r="A213" s="2"/>
      <c r="B213" s="12"/>
      <c r="C213" s="12"/>
      <c r="D213" s="12"/>
      <c r="E213" s="12"/>
      <c r="F213" s="12"/>
      <c r="G213" s="12"/>
      <c r="H213" s="12"/>
      <c r="I213" s="12"/>
      <c r="J213" s="12"/>
      <c r="K213" s="12"/>
      <c r="L213" s="12"/>
      <c r="M213" s="12"/>
      <c r="N213" s="10"/>
      <c r="O213" s="12"/>
      <c r="P213" s="10"/>
      <c r="Q213" s="10"/>
      <c r="R213" s="10"/>
      <c r="S213" s="10"/>
      <c r="T213" s="12"/>
      <c r="U213" s="12"/>
      <c r="V213" s="2"/>
      <c r="W213" s="12"/>
      <c r="X213" s="12"/>
      <c r="Y213" s="12"/>
      <c r="Z213" s="12"/>
      <c r="AA213" s="12"/>
      <c r="AB213" s="12"/>
      <c r="AC213" s="12"/>
      <c r="AD213" s="12"/>
      <c r="AE213" s="12"/>
      <c r="AF213" s="12"/>
      <c r="AG213" s="12"/>
      <c r="AH213" s="12"/>
      <c r="AI213" s="10"/>
      <c r="AJ213" s="12"/>
      <c r="AK213" s="10"/>
      <c r="AL213" s="10"/>
      <c r="AM213" s="10"/>
      <c r="AN213" s="10"/>
      <c r="AO213" s="12"/>
      <c r="AP213" s="15"/>
      <c r="AQ213" s="15"/>
      <c r="AR213" s="15"/>
      <c r="AT213" s="2"/>
      <c r="AU213" s="118"/>
      <c r="AV213" s="2"/>
      <c r="AW213" s="2"/>
      <c r="AX213" s="2"/>
      <c r="AY213" s="2"/>
      <c r="AZ213" s="2"/>
      <c r="BA213" s="2"/>
      <c r="BB213" s="2"/>
      <c r="BC213" s="2"/>
      <c r="BD213" s="2"/>
      <c r="BE213" s="2"/>
      <c r="BF213" s="2"/>
      <c r="BG213" s="2"/>
      <c r="BH213" s="42"/>
      <c r="BI213" s="2"/>
      <c r="BJ213" s="2"/>
      <c r="BK213" s="42"/>
      <c r="BL213" s="2"/>
      <c r="BM213" s="2"/>
      <c r="BN213" s="2"/>
      <c r="BO213" s="2"/>
      <c r="BP213" s="2"/>
      <c r="BQ213" s="2"/>
      <c r="BR213" s="2"/>
      <c r="BS213" s="2"/>
      <c r="BT213" s="2"/>
      <c r="BU213" s="2"/>
      <c r="BV213" s="2"/>
      <c r="BW213" s="2"/>
      <c r="BX213" s="2"/>
      <c r="BY213" s="2"/>
      <c r="BZ213" s="2"/>
    </row>
    <row r="214" spans="1:78" s="17" customFormat="1">
      <c r="A214" s="2"/>
      <c r="B214" s="12"/>
      <c r="C214" s="12"/>
      <c r="D214" s="12"/>
      <c r="E214" s="12"/>
      <c r="F214" s="12"/>
      <c r="G214" s="12"/>
      <c r="H214" s="12"/>
      <c r="I214" s="12"/>
      <c r="J214" s="12"/>
      <c r="K214" s="12"/>
      <c r="L214" s="12"/>
      <c r="M214" s="12"/>
      <c r="N214" s="10"/>
      <c r="O214" s="12"/>
      <c r="P214" s="10"/>
      <c r="Q214" s="10"/>
      <c r="R214" s="10"/>
      <c r="S214" s="10"/>
      <c r="T214" s="12"/>
      <c r="U214" s="12"/>
      <c r="V214" s="2"/>
      <c r="W214" s="12"/>
      <c r="X214" s="12"/>
      <c r="Y214" s="12"/>
      <c r="Z214" s="12"/>
      <c r="AA214" s="12"/>
      <c r="AB214" s="12"/>
      <c r="AC214" s="12"/>
      <c r="AD214" s="12"/>
      <c r="AE214" s="12"/>
      <c r="AF214" s="12"/>
      <c r="AG214" s="12"/>
      <c r="AH214" s="12"/>
      <c r="AI214" s="10"/>
      <c r="AJ214" s="12"/>
      <c r="AK214" s="10"/>
      <c r="AL214" s="10"/>
      <c r="AM214" s="10"/>
      <c r="AN214" s="10"/>
      <c r="AO214" s="12"/>
      <c r="AP214" s="15"/>
      <c r="AQ214" s="15"/>
      <c r="AR214" s="15"/>
      <c r="AT214" s="2"/>
      <c r="AU214" s="118"/>
      <c r="AV214" s="2"/>
      <c r="AW214" s="2"/>
      <c r="AX214" s="2"/>
      <c r="AY214" s="2"/>
      <c r="AZ214" s="2"/>
      <c r="BA214" s="2"/>
      <c r="BB214" s="2"/>
      <c r="BC214" s="2"/>
      <c r="BD214" s="2"/>
      <c r="BE214" s="2"/>
      <c r="BF214" s="2"/>
      <c r="BG214" s="2"/>
      <c r="BH214" s="42"/>
      <c r="BI214" s="2"/>
      <c r="BJ214" s="2"/>
      <c r="BK214" s="42"/>
      <c r="BL214" s="2"/>
      <c r="BM214" s="2"/>
      <c r="BN214" s="2"/>
      <c r="BO214" s="2"/>
      <c r="BP214" s="2"/>
      <c r="BQ214" s="2"/>
      <c r="BR214" s="2"/>
      <c r="BS214" s="2"/>
      <c r="BT214" s="2"/>
      <c r="BU214" s="2"/>
      <c r="BV214" s="2"/>
      <c r="BW214" s="2"/>
      <c r="BX214" s="2"/>
      <c r="BY214" s="2"/>
      <c r="BZ214" s="2"/>
    </row>
    <row r="215" spans="1:78" s="17" customFormat="1">
      <c r="A215" s="2"/>
      <c r="B215" s="12"/>
      <c r="C215" s="12"/>
      <c r="D215" s="12"/>
      <c r="E215" s="12"/>
      <c r="F215" s="12"/>
      <c r="G215" s="12"/>
      <c r="H215" s="12"/>
      <c r="I215" s="12"/>
      <c r="J215" s="12"/>
      <c r="K215" s="12"/>
      <c r="L215" s="12"/>
      <c r="M215" s="12"/>
      <c r="N215" s="10"/>
      <c r="O215" s="12"/>
      <c r="P215" s="10"/>
      <c r="Q215" s="10"/>
      <c r="R215" s="10"/>
      <c r="S215" s="10"/>
      <c r="T215" s="12"/>
      <c r="U215" s="12"/>
      <c r="V215" s="2"/>
      <c r="W215" s="12"/>
      <c r="X215" s="12"/>
      <c r="Y215" s="12"/>
      <c r="Z215" s="12"/>
      <c r="AA215" s="12"/>
      <c r="AB215" s="12"/>
      <c r="AC215" s="12"/>
      <c r="AD215" s="12"/>
      <c r="AE215" s="12"/>
      <c r="AF215" s="12"/>
      <c r="AG215" s="12"/>
      <c r="AH215" s="12"/>
      <c r="AI215" s="10"/>
      <c r="AJ215" s="12"/>
      <c r="AK215" s="10"/>
      <c r="AL215" s="10"/>
      <c r="AM215" s="10"/>
      <c r="AN215" s="10"/>
      <c r="AO215" s="12"/>
      <c r="AP215" s="15"/>
      <c r="AQ215" s="15"/>
      <c r="AR215" s="15"/>
      <c r="AT215" s="2"/>
      <c r="AU215" s="118"/>
      <c r="AV215" s="2"/>
      <c r="AW215" s="2"/>
      <c r="AX215" s="2"/>
      <c r="AY215" s="2"/>
      <c r="AZ215" s="2"/>
      <c r="BA215" s="2"/>
      <c r="BB215" s="2"/>
      <c r="BC215" s="2"/>
      <c r="BD215" s="2"/>
      <c r="BE215" s="2"/>
      <c r="BF215" s="2"/>
      <c r="BG215" s="2"/>
      <c r="BH215" s="42"/>
      <c r="BI215" s="2"/>
      <c r="BJ215" s="2"/>
      <c r="BK215" s="42"/>
      <c r="BL215" s="2"/>
      <c r="BM215" s="2"/>
      <c r="BN215" s="2"/>
      <c r="BO215" s="2"/>
      <c r="BP215" s="2"/>
      <c r="BQ215" s="2"/>
      <c r="BR215" s="2"/>
      <c r="BS215" s="2"/>
      <c r="BT215" s="2"/>
      <c r="BU215" s="2"/>
      <c r="BV215" s="2"/>
      <c r="BW215" s="2"/>
      <c r="BX215" s="2"/>
      <c r="BY215" s="2"/>
      <c r="BZ215" s="2"/>
    </row>
    <row r="216" spans="1:78" s="17" customFormat="1">
      <c r="A216" s="2"/>
      <c r="B216" s="12"/>
      <c r="C216" s="12"/>
      <c r="D216" s="12"/>
      <c r="E216" s="12"/>
      <c r="F216" s="12"/>
      <c r="G216" s="12"/>
      <c r="H216" s="12"/>
      <c r="I216" s="12"/>
      <c r="J216" s="12"/>
      <c r="K216" s="12"/>
      <c r="L216" s="12"/>
      <c r="M216" s="12"/>
      <c r="N216" s="10"/>
      <c r="O216" s="12"/>
      <c r="P216" s="10"/>
      <c r="Q216" s="10"/>
      <c r="R216" s="10"/>
      <c r="S216" s="10"/>
      <c r="T216" s="12"/>
      <c r="U216" s="12"/>
      <c r="V216" s="2"/>
      <c r="W216" s="12"/>
      <c r="X216" s="12"/>
      <c r="Y216" s="12"/>
      <c r="Z216" s="12"/>
      <c r="AA216" s="12"/>
      <c r="AB216" s="12"/>
      <c r="AC216" s="12"/>
      <c r="AD216" s="12"/>
      <c r="AE216" s="12"/>
      <c r="AF216" s="12"/>
      <c r="AG216" s="12"/>
      <c r="AH216" s="12"/>
      <c r="AI216" s="10"/>
      <c r="AJ216" s="12"/>
      <c r="AK216" s="10"/>
      <c r="AL216" s="10"/>
      <c r="AM216" s="10"/>
      <c r="AN216" s="10"/>
      <c r="AO216" s="12"/>
      <c r="AP216" s="15"/>
      <c r="AQ216" s="15"/>
      <c r="AR216" s="15"/>
      <c r="AT216" s="2"/>
      <c r="AU216" s="118"/>
      <c r="AV216" s="2"/>
      <c r="AW216" s="2"/>
      <c r="AX216" s="2"/>
      <c r="AY216" s="2"/>
      <c r="AZ216" s="2"/>
      <c r="BA216" s="2"/>
      <c r="BB216" s="2"/>
      <c r="BC216" s="2"/>
      <c r="BD216" s="2"/>
      <c r="BE216" s="2"/>
      <c r="BF216" s="2"/>
      <c r="BG216" s="2"/>
      <c r="BH216" s="42"/>
      <c r="BI216" s="2"/>
      <c r="BJ216" s="2"/>
      <c r="BK216" s="42"/>
      <c r="BL216" s="2"/>
      <c r="BM216" s="2"/>
      <c r="BN216" s="2"/>
      <c r="BO216" s="2"/>
      <c r="BP216" s="2"/>
      <c r="BQ216" s="2"/>
      <c r="BR216" s="2"/>
      <c r="BS216" s="2"/>
      <c r="BT216" s="2"/>
      <c r="BU216" s="2"/>
      <c r="BV216" s="2"/>
      <c r="BW216" s="2"/>
      <c r="BX216" s="2"/>
      <c r="BY216" s="2"/>
      <c r="BZ216" s="2"/>
    </row>
    <row r="217" spans="1:78" s="17" customFormat="1">
      <c r="A217" s="2"/>
      <c r="B217" s="12"/>
      <c r="C217" s="12"/>
      <c r="D217" s="12"/>
      <c r="E217" s="12"/>
      <c r="F217" s="12"/>
      <c r="G217" s="12"/>
      <c r="H217" s="12"/>
      <c r="I217" s="12"/>
      <c r="J217" s="12"/>
      <c r="K217" s="12"/>
      <c r="L217" s="12"/>
      <c r="M217" s="12"/>
      <c r="N217" s="10"/>
      <c r="O217" s="12"/>
      <c r="P217" s="10"/>
      <c r="Q217" s="10"/>
      <c r="R217" s="10"/>
      <c r="S217" s="10"/>
      <c r="T217" s="12"/>
      <c r="U217" s="12"/>
      <c r="V217" s="2"/>
      <c r="W217" s="12"/>
      <c r="X217" s="12"/>
      <c r="Y217" s="12"/>
      <c r="Z217" s="12"/>
      <c r="AA217" s="12"/>
      <c r="AB217" s="12"/>
      <c r="AC217" s="12"/>
      <c r="AD217" s="12"/>
      <c r="AE217" s="12"/>
      <c r="AF217" s="12"/>
      <c r="AG217" s="12"/>
      <c r="AH217" s="12"/>
      <c r="AI217" s="10"/>
      <c r="AJ217" s="12"/>
      <c r="AK217" s="10"/>
      <c r="AL217" s="10"/>
      <c r="AM217" s="10"/>
      <c r="AN217" s="10"/>
      <c r="AO217" s="12"/>
      <c r="AP217" s="15"/>
      <c r="AQ217" s="15"/>
      <c r="AR217" s="15"/>
      <c r="AT217" s="2"/>
      <c r="AU217" s="118"/>
      <c r="AV217" s="2"/>
      <c r="AW217" s="2"/>
      <c r="AX217" s="2"/>
      <c r="AY217" s="2"/>
      <c r="AZ217" s="2"/>
      <c r="BA217" s="2"/>
      <c r="BB217" s="2"/>
      <c r="BC217" s="2"/>
      <c r="BD217" s="2"/>
      <c r="BE217" s="2"/>
      <c r="BF217" s="2"/>
      <c r="BG217" s="2"/>
      <c r="BH217" s="42"/>
      <c r="BI217" s="2"/>
      <c r="BJ217" s="2"/>
      <c r="BK217" s="42"/>
      <c r="BL217" s="2"/>
      <c r="BM217" s="2"/>
      <c r="BN217" s="2"/>
      <c r="BO217" s="2"/>
      <c r="BP217" s="2"/>
      <c r="BQ217" s="2"/>
      <c r="BR217" s="2"/>
      <c r="BS217" s="2"/>
      <c r="BT217" s="2"/>
      <c r="BU217" s="2"/>
      <c r="BV217" s="2"/>
      <c r="BW217" s="2"/>
      <c r="BX217" s="2"/>
      <c r="BY217" s="2"/>
      <c r="BZ217" s="2"/>
    </row>
    <row r="218" spans="1:78" s="17" customFormat="1">
      <c r="A218" s="2"/>
      <c r="B218" s="12"/>
      <c r="C218" s="12"/>
      <c r="D218" s="12"/>
      <c r="E218" s="12"/>
      <c r="F218" s="12"/>
      <c r="G218" s="12"/>
      <c r="H218" s="12"/>
      <c r="I218" s="12"/>
      <c r="J218" s="12"/>
      <c r="K218" s="12"/>
      <c r="L218" s="12"/>
      <c r="M218" s="12"/>
      <c r="N218" s="10"/>
      <c r="O218" s="12"/>
      <c r="P218" s="10"/>
      <c r="Q218" s="10"/>
      <c r="R218" s="10"/>
      <c r="S218" s="10"/>
      <c r="T218" s="12"/>
      <c r="U218" s="12"/>
      <c r="V218" s="2"/>
      <c r="W218" s="12"/>
      <c r="X218" s="12"/>
      <c r="Y218" s="12"/>
      <c r="Z218" s="12"/>
      <c r="AA218" s="12"/>
      <c r="AB218" s="12"/>
      <c r="AC218" s="12"/>
      <c r="AD218" s="12"/>
      <c r="AE218" s="12"/>
      <c r="AF218" s="12"/>
      <c r="AG218" s="12"/>
      <c r="AH218" s="12"/>
      <c r="AI218" s="10"/>
      <c r="AJ218" s="12"/>
      <c r="AK218" s="10"/>
      <c r="AL218" s="10"/>
      <c r="AM218" s="10"/>
      <c r="AN218" s="10"/>
      <c r="AO218" s="12"/>
      <c r="AP218" s="15"/>
      <c r="AQ218" s="15"/>
      <c r="AR218" s="15"/>
      <c r="AT218" s="2"/>
      <c r="AU218" s="118"/>
      <c r="AV218" s="2"/>
      <c r="AW218" s="2"/>
      <c r="AX218" s="2"/>
      <c r="AY218" s="2"/>
      <c r="AZ218" s="2"/>
      <c r="BA218" s="2"/>
      <c r="BB218" s="2"/>
      <c r="BC218" s="2"/>
      <c r="BD218" s="2"/>
      <c r="BE218" s="2"/>
      <c r="BF218" s="2"/>
      <c r="BG218" s="2"/>
      <c r="BH218" s="42"/>
      <c r="BI218" s="2"/>
      <c r="BJ218" s="2"/>
      <c r="BK218" s="42"/>
      <c r="BL218" s="2"/>
      <c r="BM218" s="2"/>
      <c r="BN218" s="2"/>
      <c r="BO218" s="2"/>
      <c r="BP218" s="2"/>
      <c r="BQ218" s="2"/>
      <c r="BR218" s="2"/>
      <c r="BS218" s="2"/>
      <c r="BT218" s="2"/>
      <c r="BU218" s="2"/>
      <c r="BV218" s="2"/>
      <c r="BW218" s="2"/>
      <c r="BX218" s="2"/>
      <c r="BY218" s="2"/>
      <c r="BZ218" s="2"/>
    </row>
    <row r="219" spans="1:78" s="17" customFormat="1">
      <c r="A219" s="2"/>
      <c r="B219" s="12"/>
      <c r="C219" s="12"/>
      <c r="D219" s="12"/>
      <c r="E219" s="12"/>
      <c r="F219" s="12"/>
      <c r="G219" s="12"/>
      <c r="H219" s="12"/>
      <c r="I219" s="12"/>
      <c r="J219" s="12"/>
      <c r="K219" s="12"/>
      <c r="L219" s="12"/>
      <c r="M219" s="12"/>
      <c r="N219" s="10"/>
      <c r="O219" s="12"/>
      <c r="P219" s="10"/>
      <c r="Q219" s="10"/>
      <c r="R219" s="10"/>
      <c r="S219" s="10"/>
      <c r="T219" s="12"/>
      <c r="U219" s="12"/>
      <c r="V219" s="2"/>
      <c r="W219" s="12"/>
      <c r="X219" s="12"/>
      <c r="Y219" s="12"/>
      <c r="Z219" s="12"/>
      <c r="AA219" s="12"/>
      <c r="AB219" s="12"/>
      <c r="AC219" s="12"/>
      <c r="AD219" s="12"/>
      <c r="AE219" s="12"/>
      <c r="AF219" s="12"/>
      <c r="AG219" s="12"/>
      <c r="AH219" s="12"/>
      <c r="AI219" s="10"/>
      <c r="AJ219" s="12"/>
      <c r="AK219" s="10"/>
      <c r="AL219" s="10"/>
      <c r="AM219" s="10"/>
      <c r="AN219" s="10"/>
      <c r="AO219" s="12"/>
      <c r="AP219" s="15"/>
      <c r="AQ219" s="15"/>
      <c r="AR219" s="15"/>
      <c r="AT219" s="2"/>
      <c r="AU219" s="118"/>
      <c r="AV219" s="2"/>
      <c r="AW219" s="2"/>
      <c r="AX219" s="2"/>
      <c r="AY219" s="2"/>
      <c r="AZ219" s="2"/>
      <c r="BA219" s="2"/>
      <c r="BB219" s="2"/>
      <c r="BC219" s="2"/>
      <c r="BD219" s="2"/>
      <c r="BE219" s="2"/>
      <c r="BF219" s="2"/>
      <c r="BG219" s="2"/>
      <c r="BH219" s="42"/>
      <c r="BI219" s="2"/>
      <c r="BJ219" s="2"/>
      <c r="BK219" s="42"/>
      <c r="BL219" s="2"/>
      <c r="BM219" s="2"/>
      <c r="BN219" s="2"/>
      <c r="BO219" s="2"/>
      <c r="BP219" s="2"/>
      <c r="BQ219" s="2"/>
      <c r="BR219" s="2"/>
      <c r="BS219" s="2"/>
      <c r="BT219" s="2"/>
      <c r="BU219" s="2"/>
      <c r="BV219" s="2"/>
      <c r="BW219" s="2"/>
      <c r="BX219" s="2"/>
      <c r="BY219" s="2"/>
      <c r="BZ219" s="2"/>
    </row>
    <row r="220" spans="1:78" s="17" customFormat="1">
      <c r="A220" s="2"/>
      <c r="B220" s="12"/>
      <c r="C220" s="12"/>
      <c r="D220" s="12"/>
      <c r="E220" s="12"/>
      <c r="F220" s="12"/>
      <c r="G220" s="12"/>
      <c r="H220" s="12"/>
      <c r="I220" s="12"/>
      <c r="J220" s="12"/>
      <c r="K220" s="12"/>
      <c r="L220" s="12"/>
      <c r="M220" s="12"/>
      <c r="N220" s="10"/>
      <c r="O220" s="12"/>
      <c r="P220" s="10"/>
      <c r="Q220" s="10"/>
      <c r="R220" s="10"/>
      <c r="S220" s="10"/>
      <c r="T220" s="12"/>
      <c r="U220" s="12"/>
      <c r="V220" s="2"/>
      <c r="W220" s="12"/>
      <c r="X220" s="12"/>
      <c r="Y220" s="12"/>
      <c r="Z220" s="12"/>
      <c r="AA220" s="12"/>
      <c r="AB220" s="12"/>
      <c r="AC220" s="12"/>
      <c r="AD220" s="12"/>
      <c r="AE220" s="12"/>
      <c r="AF220" s="12"/>
      <c r="AG220" s="12"/>
      <c r="AH220" s="12"/>
      <c r="AI220" s="10"/>
      <c r="AJ220" s="12"/>
      <c r="AK220" s="10"/>
      <c r="AL220" s="10"/>
      <c r="AM220" s="10"/>
      <c r="AN220" s="10"/>
      <c r="AO220" s="12"/>
      <c r="AP220" s="15"/>
      <c r="AQ220" s="15"/>
      <c r="AR220" s="15"/>
      <c r="AT220" s="2"/>
      <c r="AU220" s="118"/>
      <c r="AV220" s="2"/>
      <c r="AW220" s="2"/>
      <c r="AX220" s="2"/>
      <c r="AY220" s="2"/>
      <c r="AZ220" s="2"/>
      <c r="BA220" s="2"/>
      <c r="BB220" s="2"/>
      <c r="BC220" s="2"/>
      <c r="BD220" s="2"/>
      <c r="BE220" s="2"/>
      <c r="BF220" s="2"/>
      <c r="BG220" s="2"/>
      <c r="BH220" s="42"/>
      <c r="BI220" s="2"/>
      <c r="BJ220" s="2"/>
      <c r="BK220" s="42"/>
      <c r="BL220" s="2"/>
      <c r="BM220" s="2"/>
      <c r="BN220" s="2"/>
      <c r="BO220" s="2"/>
      <c r="BP220" s="2"/>
      <c r="BQ220" s="2"/>
      <c r="BR220" s="2"/>
      <c r="BS220" s="2"/>
      <c r="BT220" s="2"/>
      <c r="BU220" s="2"/>
      <c r="BV220" s="2"/>
      <c r="BW220" s="2"/>
      <c r="BX220" s="2"/>
      <c r="BY220" s="2"/>
      <c r="BZ220" s="2"/>
    </row>
    <row r="221" spans="1:78" s="17" customFormat="1">
      <c r="A221" s="2"/>
      <c r="B221" s="12"/>
      <c r="C221" s="12"/>
      <c r="D221" s="12"/>
      <c r="E221" s="12"/>
      <c r="F221" s="12"/>
      <c r="G221" s="12"/>
      <c r="H221" s="12"/>
      <c r="I221" s="12"/>
      <c r="J221" s="12"/>
      <c r="K221" s="12"/>
      <c r="L221" s="12"/>
      <c r="M221" s="12"/>
      <c r="N221" s="10"/>
      <c r="O221" s="12"/>
      <c r="P221" s="10"/>
      <c r="Q221" s="10"/>
      <c r="R221" s="10"/>
      <c r="S221" s="10"/>
      <c r="T221" s="12"/>
      <c r="U221" s="12"/>
      <c r="V221" s="2"/>
      <c r="W221" s="12"/>
      <c r="X221" s="12"/>
      <c r="Y221" s="12"/>
      <c r="Z221" s="12"/>
      <c r="AA221" s="12"/>
      <c r="AB221" s="12"/>
      <c r="AC221" s="12"/>
      <c r="AD221" s="12"/>
      <c r="AE221" s="12"/>
      <c r="AF221" s="12"/>
      <c r="AG221" s="12"/>
      <c r="AH221" s="12"/>
      <c r="AI221" s="10"/>
      <c r="AJ221" s="12"/>
      <c r="AK221" s="10"/>
      <c r="AL221" s="10"/>
      <c r="AM221" s="10"/>
      <c r="AN221" s="10"/>
      <c r="AO221" s="12"/>
      <c r="AP221" s="15"/>
      <c r="AQ221" s="15"/>
      <c r="AR221" s="15"/>
      <c r="AT221" s="2"/>
      <c r="AU221" s="118"/>
      <c r="AV221" s="2"/>
      <c r="AW221" s="2"/>
      <c r="AX221" s="2"/>
      <c r="AY221" s="2"/>
      <c r="AZ221" s="2"/>
      <c r="BA221" s="2"/>
      <c r="BB221" s="2"/>
      <c r="BC221" s="2"/>
      <c r="BD221" s="2"/>
      <c r="BE221" s="2"/>
      <c r="BF221" s="2"/>
      <c r="BG221" s="2"/>
      <c r="BH221" s="42"/>
      <c r="BI221" s="2"/>
      <c r="BJ221" s="2"/>
      <c r="BK221" s="42"/>
      <c r="BL221" s="2"/>
      <c r="BM221" s="2"/>
      <c r="BN221" s="2"/>
      <c r="BO221" s="2"/>
      <c r="BP221" s="2"/>
      <c r="BQ221" s="2"/>
      <c r="BR221" s="2"/>
      <c r="BS221" s="2"/>
      <c r="BT221" s="2"/>
      <c r="BU221" s="2"/>
      <c r="BV221" s="2"/>
      <c r="BW221" s="2"/>
      <c r="BX221" s="2"/>
      <c r="BY221" s="2"/>
      <c r="BZ221" s="2"/>
    </row>
    <row r="222" spans="1:78" s="17" customFormat="1">
      <c r="A222" s="2"/>
      <c r="B222" s="12"/>
      <c r="C222" s="12"/>
      <c r="D222" s="12"/>
      <c r="E222" s="12"/>
      <c r="F222" s="12"/>
      <c r="G222" s="12"/>
      <c r="H222" s="12"/>
      <c r="I222" s="12"/>
      <c r="J222" s="12"/>
      <c r="K222" s="12"/>
      <c r="L222" s="12"/>
      <c r="M222" s="12"/>
      <c r="N222" s="10"/>
      <c r="O222" s="12"/>
      <c r="P222" s="10"/>
      <c r="Q222" s="10"/>
      <c r="R222" s="10"/>
      <c r="S222" s="10"/>
      <c r="T222" s="12"/>
      <c r="U222" s="12"/>
      <c r="V222" s="2"/>
      <c r="W222" s="12"/>
      <c r="X222" s="12"/>
      <c r="Y222" s="12"/>
      <c r="Z222" s="12"/>
      <c r="AA222" s="12"/>
      <c r="AB222" s="12"/>
      <c r="AC222" s="12"/>
      <c r="AD222" s="12"/>
      <c r="AE222" s="12"/>
      <c r="AF222" s="12"/>
      <c r="AG222" s="12"/>
      <c r="AH222" s="12"/>
      <c r="AI222" s="10"/>
      <c r="AJ222" s="12"/>
      <c r="AK222" s="10"/>
      <c r="AL222" s="10"/>
      <c r="AM222" s="10"/>
      <c r="AN222" s="10"/>
      <c r="AO222" s="12"/>
      <c r="AP222" s="15"/>
      <c r="AQ222" s="15"/>
      <c r="AR222" s="15"/>
      <c r="AT222" s="2"/>
      <c r="AU222" s="118"/>
      <c r="AV222" s="2"/>
      <c r="AW222" s="2"/>
      <c r="AX222" s="2"/>
      <c r="AY222" s="2"/>
      <c r="AZ222" s="2"/>
      <c r="BA222" s="2"/>
      <c r="BB222" s="2"/>
      <c r="BC222" s="2"/>
      <c r="BD222" s="2"/>
      <c r="BE222" s="2"/>
      <c r="BF222" s="2"/>
      <c r="BG222" s="2"/>
      <c r="BH222" s="42"/>
      <c r="BI222" s="2"/>
      <c r="BJ222" s="2"/>
      <c r="BK222" s="42"/>
      <c r="BL222" s="2"/>
      <c r="BM222" s="2"/>
      <c r="BN222" s="2"/>
      <c r="BO222" s="2"/>
      <c r="BP222" s="2"/>
      <c r="BQ222" s="2"/>
      <c r="BR222" s="2"/>
      <c r="BS222" s="2"/>
      <c r="BT222" s="2"/>
      <c r="BU222" s="2"/>
      <c r="BV222" s="2"/>
      <c r="BW222" s="2"/>
      <c r="BX222" s="2"/>
      <c r="BY222" s="2"/>
      <c r="BZ222" s="2"/>
    </row>
    <row r="223" spans="1:78" s="17" customFormat="1">
      <c r="A223" s="2"/>
      <c r="B223" s="12"/>
      <c r="C223" s="12"/>
      <c r="D223" s="12"/>
      <c r="E223" s="12"/>
      <c r="F223" s="12"/>
      <c r="G223" s="12"/>
      <c r="H223" s="12"/>
      <c r="I223" s="12"/>
      <c r="J223" s="12"/>
      <c r="K223" s="12"/>
      <c r="L223" s="12"/>
      <c r="M223" s="12"/>
      <c r="N223" s="10"/>
      <c r="O223" s="12"/>
      <c r="P223" s="10"/>
      <c r="Q223" s="10"/>
      <c r="R223" s="10"/>
      <c r="S223" s="10"/>
      <c r="T223" s="12"/>
      <c r="U223" s="12"/>
      <c r="V223" s="2"/>
      <c r="W223" s="12"/>
      <c r="X223" s="12"/>
      <c r="Y223" s="12"/>
      <c r="Z223" s="12"/>
      <c r="AA223" s="12"/>
      <c r="AB223" s="12"/>
      <c r="AC223" s="12"/>
      <c r="AD223" s="12"/>
      <c r="AE223" s="12"/>
      <c r="AF223" s="12"/>
      <c r="AG223" s="12"/>
      <c r="AH223" s="12"/>
      <c r="AI223" s="10"/>
      <c r="AJ223" s="12"/>
      <c r="AK223" s="10"/>
      <c r="AL223" s="10"/>
      <c r="AM223" s="10"/>
      <c r="AN223" s="10"/>
      <c r="AO223" s="12"/>
      <c r="AP223" s="15"/>
      <c r="AQ223" s="15"/>
      <c r="AR223" s="15"/>
      <c r="AT223" s="2"/>
      <c r="AU223" s="118"/>
      <c r="AV223" s="2"/>
      <c r="AW223" s="2"/>
      <c r="AX223" s="2"/>
      <c r="AY223" s="2"/>
      <c r="AZ223" s="2"/>
      <c r="BA223" s="2"/>
      <c r="BB223" s="2"/>
      <c r="BC223" s="2"/>
      <c r="BD223" s="2"/>
      <c r="BE223" s="2"/>
      <c r="BF223" s="2"/>
      <c r="BG223" s="2"/>
      <c r="BH223" s="42"/>
      <c r="BI223" s="2"/>
      <c r="BJ223" s="2"/>
      <c r="BK223" s="42"/>
      <c r="BL223" s="2"/>
      <c r="BM223" s="2"/>
      <c r="BN223" s="2"/>
      <c r="BO223" s="2"/>
      <c r="BP223" s="2"/>
      <c r="BQ223" s="2"/>
      <c r="BR223" s="2"/>
      <c r="BS223" s="2"/>
      <c r="BT223" s="2"/>
      <c r="BU223" s="2"/>
      <c r="BV223" s="2"/>
      <c r="BW223" s="2"/>
      <c r="BX223" s="2"/>
      <c r="BY223" s="2"/>
      <c r="BZ223" s="2"/>
    </row>
    <row r="224" spans="1:78" s="17" customFormat="1">
      <c r="A224" s="2"/>
      <c r="B224" s="12"/>
      <c r="C224" s="12"/>
      <c r="D224" s="12"/>
      <c r="E224" s="12"/>
      <c r="F224" s="12"/>
      <c r="G224" s="12"/>
      <c r="H224" s="12"/>
      <c r="I224" s="12"/>
      <c r="J224" s="12"/>
      <c r="K224" s="12"/>
      <c r="L224" s="12"/>
      <c r="M224" s="12"/>
      <c r="N224" s="10"/>
      <c r="O224" s="12"/>
      <c r="P224" s="10"/>
      <c r="Q224" s="10"/>
      <c r="R224" s="10"/>
      <c r="S224" s="10"/>
      <c r="T224" s="12"/>
      <c r="U224" s="12"/>
      <c r="V224" s="2"/>
      <c r="W224" s="12"/>
      <c r="X224" s="12"/>
      <c r="Y224" s="12"/>
      <c r="Z224" s="12"/>
      <c r="AA224" s="12"/>
      <c r="AB224" s="12"/>
      <c r="AC224" s="12"/>
      <c r="AD224" s="12"/>
      <c r="AE224" s="12"/>
      <c r="AF224" s="12"/>
      <c r="AG224" s="12"/>
      <c r="AH224" s="12"/>
      <c r="AI224" s="10"/>
      <c r="AJ224" s="12"/>
      <c r="AK224" s="10"/>
      <c r="AL224" s="10"/>
      <c r="AM224" s="10"/>
      <c r="AN224" s="10"/>
      <c r="AO224" s="12"/>
      <c r="AP224" s="15"/>
      <c r="AQ224" s="15"/>
      <c r="AR224" s="15"/>
      <c r="AT224" s="2"/>
      <c r="AU224" s="118"/>
      <c r="AV224" s="2"/>
      <c r="AW224" s="2"/>
      <c r="AX224" s="2"/>
      <c r="AY224" s="2"/>
      <c r="AZ224" s="2"/>
      <c r="BA224" s="2"/>
      <c r="BB224" s="2"/>
      <c r="BC224" s="2"/>
      <c r="BD224" s="2"/>
      <c r="BE224" s="2"/>
      <c r="BF224" s="2"/>
      <c r="BG224" s="2"/>
      <c r="BH224" s="42"/>
      <c r="BI224" s="2"/>
      <c r="BJ224" s="2"/>
      <c r="BK224" s="42"/>
      <c r="BL224" s="2"/>
      <c r="BM224" s="2"/>
      <c r="BN224" s="2"/>
      <c r="BO224" s="2"/>
      <c r="BP224" s="2"/>
      <c r="BQ224" s="2"/>
      <c r="BR224" s="2"/>
      <c r="BS224" s="2"/>
      <c r="BT224" s="2"/>
      <c r="BU224" s="2"/>
      <c r="BV224" s="2"/>
      <c r="BW224" s="2"/>
      <c r="BX224" s="2"/>
      <c r="BY224" s="2"/>
      <c r="BZ224" s="2"/>
    </row>
    <row r="225" spans="1:78" s="17" customFormat="1">
      <c r="A225" s="2"/>
      <c r="B225" s="12"/>
      <c r="C225" s="12"/>
      <c r="D225" s="12"/>
      <c r="E225" s="12"/>
      <c r="F225" s="12"/>
      <c r="G225" s="12"/>
      <c r="H225" s="12"/>
      <c r="I225" s="12"/>
      <c r="J225" s="12"/>
      <c r="K225" s="12"/>
      <c r="L225" s="12"/>
      <c r="M225" s="12"/>
      <c r="N225" s="10"/>
      <c r="O225" s="12"/>
      <c r="P225" s="10"/>
      <c r="Q225" s="10"/>
      <c r="R225" s="10"/>
      <c r="S225" s="10"/>
      <c r="T225" s="12"/>
      <c r="U225" s="12"/>
      <c r="V225" s="2"/>
      <c r="W225" s="12"/>
      <c r="X225" s="12"/>
      <c r="Y225" s="12"/>
      <c r="Z225" s="12"/>
      <c r="AA225" s="12"/>
      <c r="AB225" s="12"/>
      <c r="AC225" s="12"/>
      <c r="AD225" s="12"/>
      <c r="AE225" s="12"/>
      <c r="AF225" s="12"/>
      <c r="AG225" s="12"/>
      <c r="AH225" s="12"/>
      <c r="AI225" s="10"/>
      <c r="AJ225" s="12"/>
      <c r="AK225" s="10"/>
      <c r="AL225" s="10"/>
      <c r="AM225" s="10"/>
      <c r="AN225" s="10"/>
      <c r="AO225" s="12"/>
      <c r="AP225" s="15"/>
      <c r="AQ225" s="15"/>
      <c r="AR225" s="15"/>
      <c r="AT225" s="2"/>
      <c r="AU225" s="118"/>
      <c r="AV225" s="2"/>
      <c r="AW225" s="2"/>
      <c r="AX225" s="2"/>
      <c r="AY225" s="2"/>
      <c r="AZ225" s="2"/>
      <c r="BA225" s="2"/>
      <c r="BB225" s="2"/>
      <c r="BC225" s="2"/>
      <c r="BD225" s="2"/>
      <c r="BE225" s="2"/>
      <c r="BF225" s="2"/>
      <c r="BG225" s="2"/>
      <c r="BH225" s="42"/>
      <c r="BI225" s="2"/>
      <c r="BJ225" s="2"/>
      <c r="BK225" s="42"/>
      <c r="BL225" s="2"/>
      <c r="BM225" s="2"/>
      <c r="BN225" s="2"/>
      <c r="BO225" s="2"/>
      <c r="BP225" s="2"/>
      <c r="BQ225" s="2"/>
      <c r="BR225" s="2"/>
      <c r="BS225" s="2"/>
      <c r="BT225" s="2"/>
      <c r="BU225" s="2"/>
      <c r="BV225" s="2"/>
      <c r="BW225" s="2"/>
      <c r="BX225" s="2"/>
      <c r="BY225" s="2"/>
      <c r="BZ225" s="2"/>
    </row>
    <row r="226" spans="1:78" s="17" customFormat="1">
      <c r="A226" s="2"/>
      <c r="B226" s="12"/>
      <c r="C226" s="12"/>
      <c r="D226" s="12"/>
      <c r="E226" s="12"/>
      <c r="F226" s="12"/>
      <c r="G226" s="12"/>
      <c r="H226" s="12"/>
      <c r="I226" s="12"/>
      <c r="J226" s="12"/>
      <c r="K226" s="12"/>
      <c r="L226" s="12"/>
      <c r="M226" s="12"/>
      <c r="N226" s="10"/>
      <c r="O226" s="12"/>
      <c r="P226" s="10"/>
      <c r="Q226" s="10"/>
      <c r="R226" s="10"/>
      <c r="S226" s="10"/>
      <c r="T226" s="12"/>
      <c r="U226" s="12"/>
      <c r="V226" s="2"/>
      <c r="W226" s="12"/>
      <c r="X226" s="12"/>
      <c r="Y226" s="12"/>
      <c r="Z226" s="12"/>
      <c r="AA226" s="12"/>
      <c r="AB226" s="12"/>
      <c r="AC226" s="12"/>
      <c r="AD226" s="12"/>
      <c r="AE226" s="12"/>
      <c r="AF226" s="12"/>
      <c r="AG226" s="12"/>
      <c r="AH226" s="12"/>
      <c r="AI226" s="10"/>
      <c r="AJ226" s="12"/>
      <c r="AK226" s="10"/>
      <c r="AL226" s="10"/>
      <c r="AM226" s="10"/>
      <c r="AN226" s="10"/>
      <c r="AO226" s="12"/>
      <c r="AP226" s="15"/>
      <c r="AQ226" s="15"/>
      <c r="AR226" s="15"/>
      <c r="AT226" s="2"/>
      <c r="AU226" s="118"/>
      <c r="AV226" s="2"/>
      <c r="AW226" s="2"/>
      <c r="AX226" s="2"/>
      <c r="AY226" s="2"/>
      <c r="AZ226" s="2"/>
      <c r="BA226" s="2"/>
      <c r="BB226" s="2"/>
      <c r="BC226" s="2"/>
      <c r="BD226" s="2"/>
      <c r="BE226" s="2"/>
      <c r="BF226" s="2"/>
      <c r="BG226" s="2"/>
      <c r="BH226" s="42"/>
      <c r="BI226" s="2"/>
      <c r="BJ226" s="2"/>
      <c r="BK226" s="42"/>
      <c r="BL226" s="2"/>
      <c r="BM226" s="2"/>
      <c r="BN226" s="2"/>
      <c r="BO226" s="2"/>
      <c r="BP226" s="2"/>
      <c r="BQ226" s="2"/>
      <c r="BR226" s="2"/>
      <c r="BS226" s="2"/>
      <c r="BT226" s="2"/>
      <c r="BU226" s="2"/>
      <c r="BV226" s="2"/>
      <c r="BW226" s="2"/>
      <c r="BX226" s="2"/>
      <c r="BY226" s="2"/>
      <c r="BZ226" s="2"/>
    </row>
    <row r="227" spans="1:78" s="17" customFormat="1">
      <c r="A227" s="2"/>
      <c r="B227" s="12"/>
      <c r="C227" s="12"/>
      <c r="D227" s="12"/>
      <c r="E227" s="12"/>
      <c r="F227" s="12"/>
      <c r="G227" s="12"/>
      <c r="H227" s="12"/>
      <c r="I227" s="12"/>
      <c r="J227" s="12"/>
      <c r="K227" s="12"/>
      <c r="L227" s="12"/>
      <c r="M227" s="12"/>
      <c r="N227" s="10"/>
      <c r="O227" s="12"/>
      <c r="P227" s="10"/>
      <c r="Q227" s="10"/>
      <c r="R227" s="10"/>
      <c r="S227" s="10"/>
      <c r="T227" s="12"/>
      <c r="U227" s="12"/>
      <c r="V227" s="2"/>
      <c r="W227" s="12"/>
      <c r="X227" s="12"/>
      <c r="Y227" s="12"/>
      <c r="Z227" s="12"/>
      <c r="AA227" s="12"/>
      <c r="AB227" s="12"/>
      <c r="AC227" s="12"/>
      <c r="AD227" s="12"/>
      <c r="AE227" s="12"/>
      <c r="AF227" s="12"/>
      <c r="AG227" s="12"/>
      <c r="AH227" s="12"/>
      <c r="AI227" s="10"/>
      <c r="AJ227" s="12"/>
      <c r="AK227" s="10"/>
      <c r="AL227" s="10"/>
      <c r="AM227" s="10"/>
      <c r="AN227" s="10"/>
      <c r="AO227" s="12"/>
      <c r="AP227" s="15"/>
      <c r="AQ227" s="15"/>
      <c r="AR227" s="15"/>
      <c r="AT227" s="2"/>
      <c r="AU227" s="118"/>
      <c r="AV227" s="2"/>
      <c r="AW227" s="2"/>
      <c r="AX227" s="2"/>
      <c r="AY227" s="2"/>
      <c r="AZ227" s="2"/>
      <c r="BA227" s="2"/>
      <c r="BB227" s="2"/>
      <c r="BC227" s="2"/>
      <c r="BD227" s="2"/>
      <c r="BE227" s="2"/>
      <c r="BF227" s="2"/>
      <c r="BG227" s="2"/>
      <c r="BH227" s="42"/>
      <c r="BI227" s="2"/>
      <c r="BJ227" s="2"/>
      <c r="BK227" s="42"/>
      <c r="BL227" s="2"/>
      <c r="BM227" s="2"/>
      <c r="BN227" s="2"/>
      <c r="BO227" s="2"/>
      <c r="BP227" s="2"/>
      <c r="BQ227" s="2"/>
      <c r="BR227" s="2"/>
      <c r="BS227" s="2"/>
      <c r="BT227" s="2"/>
      <c r="BU227" s="2"/>
      <c r="BV227" s="2"/>
      <c r="BW227" s="2"/>
      <c r="BX227" s="2"/>
      <c r="BY227" s="2"/>
      <c r="BZ227" s="2"/>
    </row>
    <row r="228" spans="1:78" s="17" customFormat="1">
      <c r="A228" s="2"/>
      <c r="B228" s="12"/>
      <c r="C228" s="12"/>
      <c r="D228" s="12"/>
      <c r="E228" s="12"/>
      <c r="F228" s="12"/>
      <c r="G228" s="12"/>
      <c r="H228" s="12"/>
      <c r="I228" s="12"/>
      <c r="J228" s="12"/>
      <c r="K228" s="12"/>
      <c r="L228" s="12"/>
      <c r="M228" s="12"/>
      <c r="N228" s="10"/>
      <c r="O228" s="12"/>
      <c r="P228" s="10"/>
      <c r="Q228" s="10"/>
      <c r="R228" s="10"/>
      <c r="S228" s="10"/>
      <c r="T228" s="12"/>
      <c r="U228" s="12"/>
      <c r="V228" s="2"/>
      <c r="W228" s="12"/>
      <c r="X228" s="12"/>
      <c r="Y228" s="12"/>
      <c r="Z228" s="12"/>
      <c r="AA228" s="12"/>
      <c r="AB228" s="12"/>
      <c r="AC228" s="12"/>
      <c r="AD228" s="12"/>
      <c r="AE228" s="12"/>
      <c r="AF228" s="12"/>
      <c r="AG228" s="12"/>
      <c r="AH228" s="12"/>
      <c r="AI228" s="10"/>
      <c r="AJ228" s="12"/>
      <c r="AK228" s="10"/>
      <c r="AL228" s="10"/>
      <c r="AM228" s="10"/>
      <c r="AN228" s="10"/>
      <c r="AO228" s="12"/>
      <c r="AP228" s="15"/>
      <c r="AQ228" s="15"/>
      <c r="AR228" s="15"/>
      <c r="AT228" s="2"/>
      <c r="AU228" s="118"/>
      <c r="AV228" s="2"/>
      <c r="AW228" s="2"/>
      <c r="AX228" s="2"/>
      <c r="AY228" s="2"/>
      <c r="AZ228" s="2"/>
      <c r="BA228" s="2"/>
      <c r="BB228" s="2"/>
      <c r="BC228" s="2"/>
      <c r="BD228" s="2"/>
      <c r="BE228" s="2"/>
      <c r="BF228" s="2"/>
      <c r="BG228" s="2"/>
      <c r="BH228" s="42"/>
      <c r="BI228" s="2"/>
      <c r="BJ228" s="2"/>
      <c r="BK228" s="42"/>
      <c r="BL228" s="2"/>
      <c r="BM228" s="2"/>
      <c r="BN228" s="2"/>
      <c r="BO228" s="2"/>
      <c r="BP228" s="2"/>
      <c r="BQ228" s="2"/>
      <c r="BR228" s="2"/>
      <c r="BS228" s="2"/>
      <c r="BT228" s="2"/>
      <c r="BU228" s="2"/>
      <c r="BV228" s="2"/>
      <c r="BW228" s="2"/>
      <c r="BX228" s="2"/>
      <c r="BY228" s="2"/>
      <c r="BZ228" s="2"/>
    </row>
    <row r="229" spans="1:78" s="17" customFormat="1">
      <c r="A229" s="2"/>
      <c r="B229" s="12"/>
      <c r="C229" s="12"/>
      <c r="D229" s="12"/>
      <c r="E229" s="12"/>
      <c r="F229" s="12"/>
      <c r="G229" s="12"/>
      <c r="H229" s="12"/>
      <c r="I229" s="12"/>
      <c r="J229" s="12"/>
      <c r="K229" s="12"/>
      <c r="L229" s="12"/>
      <c r="M229" s="12"/>
      <c r="N229" s="10"/>
      <c r="O229" s="12"/>
      <c r="P229" s="10"/>
      <c r="Q229" s="10"/>
      <c r="R229" s="10"/>
      <c r="S229" s="10"/>
      <c r="T229" s="12"/>
      <c r="U229" s="12"/>
      <c r="V229" s="2"/>
      <c r="W229" s="12"/>
      <c r="X229" s="12"/>
      <c r="Y229" s="12"/>
      <c r="Z229" s="12"/>
      <c r="AA229" s="12"/>
      <c r="AB229" s="12"/>
      <c r="AC229" s="12"/>
      <c r="AD229" s="12"/>
      <c r="AE229" s="12"/>
      <c r="AF229" s="12"/>
      <c r="AG229" s="12"/>
      <c r="AH229" s="12"/>
      <c r="AI229" s="10"/>
      <c r="AJ229" s="12"/>
      <c r="AK229" s="10"/>
      <c r="AL229" s="10"/>
      <c r="AM229" s="10"/>
      <c r="AN229" s="10"/>
      <c r="AO229" s="12"/>
      <c r="AP229" s="15"/>
      <c r="AQ229" s="15"/>
      <c r="AR229" s="15"/>
      <c r="AT229" s="2"/>
      <c r="AU229" s="118"/>
      <c r="AV229" s="2"/>
      <c r="AW229" s="2"/>
      <c r="AX229" s="2"/>
      <c r="AY229" s="2"/>
      <c r="AZ229" s="2"/>
      <c r="BA229" s="2"/>
      <c r="BB229" s="2"/>
      <c r="BC229" s="2"/>
      <c r="BD229" s="2"/>
      <c r="BE229" s="2"/>
      <c r="BF229" s="2"/>
      <c r="BG229" s="2"/>
      <c r="BH229" s="42"/>
      <c r="BI229" s="2"/>
      <c r="BJ229" s="2"/>
      <c r="BK229" s="42"/>
      <c r="BL229" s="2"/>
      <c r="BM229" s="2"/>
      <c r="BN229" s="2"/>
      <c r="BO229" s="2"/>
      <c r="BP229" s="2"/>
      <c r="BQ229" s="2"/>
      <c r="BR229" s="2"/>
      <c r="BS229" s="2"/>
      <c r="BT229" s="2"/>
      <c r="BU229" s="2"/>
      <c r="BV229" s="2"/>
      <c r="BW229" s="2"/>
      <c r="BX229" s="2"/>
      <c r="BY229" s="2"/>
      <c r="BZ229" s="2"/>
    </row>
    <row r="230" spans="1:78" s="17" customFormat="1">
      <c r="A230" s="2"/>
      <c r="B230" s="12"/>
      <c r="C230" s="12"/>
      <c r="D230" s="12"/>
      <c r="E230" s="12"/>
      <c r="F230" s="12"/>
      <c r="G230" s="12"/>
      <c r="H230" s="12"/>
      <c r="I230" s="12"/>
      <c r="J230" s="12"/>
      <c r="K230" s="12"/>
      <c r="L230" s="12"/>
      <c r="M230" s="12"/>
      <c r="N230" s="10"/>
      <c r="O230" s="12"/>
      <c r="P230" s="10"/>
      <c r="Q230" s="10"/>
      <c r="R230" s="10"/>
      <c r="S230" s="10"/>
      <c r="T230" s="12"/>
      <c r="U230" s="12"/>
      <c r="V230" s="2"/>
      <c r="W230" s="12"/>
      <c r="X230" s="12"/>
      <c r="Y230" s="12"/>
      <c r="Z230" s="12"/>
      <c r="AA230" s="12"/>
      <c r="AB230" s="12"/>
      <c r="AC230" s="12"/>
      <c r="AD230" s="12"/>
      <c r="AE230" s="12"/>
      <c r="AF230" s="12"/>
      <c r="AG230" s="12"/>
      <c r="AH230" s="12"/>
      <c r="AI230" s="10"/>
      <c r="AJ230" s="12"/>
      <c r="AK230" s="10"/>
      <c r="AL230" s="10"/>
      <c r="AM230" s="10"/>
      <c r="AN230" s="10"/>
      <c r="AO230" s="12"/>
      <c r="AP230" s="15"/>
      <c r="AQ230" s="15"/>
      <c r="AR230" s="15"/>
      <c r="AT230" s="2"/>
      <c r="AU230" s="118"/>
      <c r="AV230" s="2"/>
      <c r="AW230" s="2"/>
      <c r="AX230" s="2"/>
      <c r="AY230" s="2"/>
      <c r="AZ230" s="2"/>
      <c r="BA230" s="2"/>
      <c r="BB230" s="2"/>
      <c r="BC230" s="2"/>
      <c r="BD230" s="2"/>
      <c r="BE230" s="2"/>
      <c r="BF230" s="2"/>
      <c r="BG230" s="2"/>
      <c r="BH230" s="42"/>
      <c r="BI230" s="2"/>
      <c r="BJ230" s="2"/>
      <c r="BK230" s="42"/>
      <c r="BL230" s="2"/>
      <c r="BM230" s="2"/>
      <c r="BN230" s="2"/>
      <c r="BO230" s="2"/>
      <c r="BP230" s="2"/>
      <c r="BQ230" s="2"/>
      <c r="BR230" s="2"/>
      <c r="BS230" s="2"/>
      <c r="BT230" s="2"/>
      <c r="BU230" s="2"/>
      <c r="BV230" s="2"/>
      <c r="BW230" s="2"/>
      <c r="BX230" s="2"/>
      <c r="BY230" s="2"/>
      <c r="BZ230" s="2"/>
    </row>
    <row r="231" spans="1:78" s="17" customFormat="1">
      <c r="A231" s="2"/>
      <c r="B231" s="12"/>
      <c r="C231" s="12"/>
      <c r="D231" s="12"/>
      <c r="E231" s="12"/>
      <c r="F231" s="12"/>
      <c r="G231" s="12"/>
      <c r="H231" s="12"/>
      <c r="I231" s="12"/>
      <c r="J231" s="12"/>
      <c r="K231" s="12"/>
      <c r="L231" s="12"/>
      <c r="M231" s="12"/>
      <c r="N231" s="10"/>
      <c r="O231" s="12"/>
      <c r="P231" s="10"/>
      <c r="Q231" s="10"/>
      <c r="R231" s="10"/>
      <c r="S231" s="10"/>
      <c r="T231" s="12"/>
      <c r="U231" s="12"/>
      <c r="V231" s="2"/>
      <c r="W231" s="12"/>
      <c r="X231" s="12"/>
      <c r="Y231" s="12"/>
      <c r="Z231" s="12"/>
      <c r="AA231" s="12"/>
      <c r="AB231" s="12"/>
      <c r="AC231" s="12"/>
      <c r="AD231" s="12"/>
      <c r="AE231" s="12"/>
      <c r="AF231" s="12"/>
      <c r="AG231" s="12"/>
      <c r="AH231" s="12"/>
      <c r="AI231" s="10"/>
      <c r="AJ231" s="12"/>
      <c r="AK231" s="10"/>
      <c r="AL231" s="10"/>
      <c r="AM231" s="10"/>
      <c r="AN231" s="10"/>
      <c r="AO231" s="12"/>
      <c r="AP231" s="15"/>
      <c r="AQ231" s="15"/>
      <c r="AR231" s="15"/>
      <c r="AT231" s="2"/>
      <c r="AU231" s="118"/>
      <c r="AV231" s="2"/>
      <c r="AW231" s="2"/>
      <c r="AX231" s="2"/>
      <c r="AY231" s="2"/>
      <c r="AZ231" s="2"/>
      <c r="BA231" s="2"/>
      <c r="BB231" s="2"/>
      <c r="BC231" s="2"/>
      <c r="BD231" s="2"/>
      <c r="BE231" s="2"/>
      <c r="BF231" s="2"/>
      <c r="BG231" s="2"/>
      <c r="BH231" s="42"/>
      <c r="BI231" s="2"/>
      <c r="BJ231" s="2"/>
      <c r="BK231" s="42"/>
      <c r="BL231" s="2"/>
      <c r="BM231" s="2"/>
      <c r="BN231" s="2"/>
      <c r="BO231" s="2"/>
      <c r="BP231" s="2"/>
      <c r="BQ231" s="2"/>
      <c r="BR231" s="2"/>
      <c r="BS231" s="2"/>
      <c r="BT231" s="2"/>
      <c r="BU231" s="2"/>
      <c r="BV231" s="2"/>
      <c r="BW231" s="2"/>
      <c r="BX231" s="2"/>
      <c r="BY231" s="2"/>
      <c r="BZ231" s="2"/>
    </row>
    <row r="232" spans="1:78" s="17" customFormat="1">
      <c r="A232" s="2"/>
      <c r="B232" s="12"/>
      <c r="C232" s="12"/>
      <c r="D232" s="12"/>
      <c r="E232" s="12"/>
      <c r="F232" s="12"/>
      <c r="G232" s="12"/>
      <c r="H232" s="12"/>
      <c r="I232" s="12"/>
      <c r="J232" s="12"/>
      <c r="K232" s="12"/>
      <c r="L232" s="12"/>
      <c r="M232" s="12"/>
      <c r="N232" s="10"/>
      <c r="O232" s="12"/>
      <c r="P232" s="10"/>
      <c r="Q232" s="10"/>
      <c r="R232" s="10"/>
      <c r="S232" s="10"/>
      <c r="T232" s="12"/>
      <c r="U232" s="12"/>
      <c r="V232" s="2"/>
      <c r="W232" s="12"/>
      <c r="X232" s="12"/>
      <c r="Y232" s="12"/>
      <c r="Z232" s="12"/>
      <c r="AA232" s="12"/>
      <c r="AB232" s="12"/>
      <c r="AC232" s="12"/>
      <c r="AD232" s="12"/>
      <c r="AE232" s="12"/>
      <c r="AF232" s="12"/>
      <c r="AG232" s="12"/>
      <c r="AH232" s="12"/>
      <c r="AI232" s="10"/>
      <c r="AJ232" s="12"/>
      <c r="AK232" s="10"/>
      <c r="AL232" s="10"/>
      <c r="AM232" s="10"/>
      <c r="AN232" s="10"/>
      <c r="AO232" s="12"/>
      <c r="AP232" s="15"/>
      <c r="AQ232" s="15"/>
      <c r="AR232" s="15"/>
      <c r="AT232" s="2"/>
      <c r="AU232" s="118"/>
      <c r="AV232" s="2"/>
      <c r="AW232" s="2"/>
      <c r="AX232" s="2"/>
      <c r="AY232" s="2"/>
      <c r="AZ232" s="2"/>
      <c r="BA232" s="2"/>
      <c r="BB232" s="2"/>
      <c r="BC232" s="2"/>
      <c r="BD232" s="2"/>
      <c r="BE232" s="2"/>
      <c r="BF232" s="2"/>
      <c r="BG232" s="2"/>
      <c r="BH232" s="42"/>
      <c r="BI232" s="2"/>
      <c r="BJ232" s="2"/>
      <c r="BK232" s="42"/>
      <c r="BL232" s="2"/>
      <c r="BM232" s="2"/>
      <c r="BN232" s="2"/>
      <c r="BO232" s="2"/>
      <c r="BP232" s="2"/>
      <c r="BQ232" s="2"/>
      <c r="BR232" s="2"/>
      <c r="BS232" s="2"/>
      <c r="BT232" s="2"/>
      <c r="BU232" s="2"/>
      <c r="BV232" s="2"/>
      <c r="BW232" s="2"/>
      <c r="BX232" s="2"/>
      <c r="BY232" s="2"/>
      <c r="BZ232" s="2"/>
    </row>
    <row r="233" spans="1:78" s="17" customFormat="1">
      <c r="A233" s="2"/>
      <c r="B233" s="12"/>
      <c r="C233" s="12"/>
      <c r="D233" s="12"/>
      <c r="E233" s="12"/>
      <c r="F233" s="12"/>
      <c r="G233" s="12"/>
      <c r="H233" s="12"/>
      <c r="I233" s="12"/>
      <c r="J233" s="12"/>
      <c r="K233" s="12"/>
      <c r="L233" s="12"/>
      <c r="M233" s="12"/>
      <c r="N233" s="10"/>
      <c r="O233" s="12"/>
      <c r="P233" s="10"/>
      <c r="Q233" s="10"/>
      <c r="R233" s="10"/>
      <c r="S233" s="10"/>
      <c r="T233" s="12"/>
      <c r="U233" s="12"/>
      <c r="V233" s="2"/>
      <c r="W233" s="12"/>
      <c r="X233" s="12"/>
      <c r="Y233" s="12"/>
      <c r="Z233" s="12"/>
      <c r="AA233" s="12"/>
      <c r="AB233" s="12"/>
      <c r="AC233" s="12"/>
      <c r="AD233" s="12"/>
      <c r="AE233" s="12"/>
      <c r="AF233" s="12"/>
      <c r="AG233" s="12"/>
      <c r="AH233" s="12"/>
      <c r="AI233" s="10"/>
      <c r="AJ233" s="12"/>
      <c r="AK233" s="10"/>
      <c r="AL233" s="10"/>
      <c r="AM233" s="10"/>
      <c r="AN233" s="10"/>
      <c r="AO233" s="12"/>
      <c r="AP233" s="15"/>
      <c r="AQ233" s="15"/>
      <c r="AR233" s="15"/>
      <c r="AT233" s="2"/>
      <c r="AU233" s="118"/>
      <c r="AV233" s="2"/>
      <c r="AW233" s="2"/>
      <c r="AX233" s="2"/>
      <c r="AY233" s="2"/>
      <c r="AZ233" s="2"/>
      <c r="BA233" s="2"/>
      <c r="BB233" s="2"/>
      <c r="BC233" s="2"/>
      <c r="BD233" s="2"/>
      <c r="BE233" s="2"/>
      <c r="BF233" s="2"/>
      <c r="BG233" s="2"/>
      <c r="BH233" s="42"/>
      <c r="BI233" s="2"/>
      <c r="BJ233" s="2"/>
      <c r="BK233" s="42"/>
      <c r="BL233" s="2"/>
      <c r="BM233" s="2"/>
      <c r="BN233" s="2"/>
      <c r="BO233" s="2"/>
      <c r="BP233" s="2"/>
      <c r="BQ233" s="2"/>
      <c r="BR233" s="2"/>
      <c r="BS233" s="2"/>
      <c r="BT233" s="2"/>
      <c r="BU233" s="2"/>
      <c r="BV233" s="2"/>
      <c r="BW233" s="2"/>
      <c r="BX233" s="2"/>
      <c r="BY233" s="2"/>
      <c r="BZ233" s="2"/>
    </row>
    <row r="234" spans="1:78" s="17" customFormat="1">
      <c r="A234" s="2"/>
      <c r="B234" s="12"/>
      <c r="C234" s="12"/>
      <c r="D234" s="12"/>
      <c r="E234" s="12"/>
      <c r="F234" s="12"/>
      <c r="G234" s="12"/>
      <c r="H234" s="12"/>
      <c r="I234" s="12"/>
      <c r="J234" s="12"/>
      <c r="K234" s="12"/>
      <c r="L234" s="12"/>
      <c r="M234" s="12"/>
      <c r="N234" s="10"/>
      <c r="O234" s="12"/>
      <c r="P234" s="10"/>
      <c r="Q234" s="10"/>
      <c r="R234" s="10"/>
      <c r="S234" s="10"/>
      <c r="T234" s="12"/>
      <c r="U234" s="12"/>
      <c r="V234" s="2"/>
      <c r="W234" s="12"/>
      <c r="X234" s="12"/>
      <c r="Y234" s="12"/>
      <c r="Z234" s="12"/>
      <c r="AA234" s="12"/>
      <c r="AB234" s="12"/>
      <c r="AC234" s="12"/>
      <c r="AD234" s="12"/>
      <c r="AE234" s="12"/>
      <c r="AF234" s="12"/>
      <c r="AG234" s="12"/>
      <c r="AH234" s="12"/>
      <c r="AI234" s="10"/>
      <c r="AJ234" s="12"/>
      <c r="AK234" s="10"/>
      <c r="AL234" s="10"/>
      <c r="AM234" s="10"/>
      <c r="AN234" s="10"/>
      <c r="AO234" s="12"/>
      <c r="AP234" s="15"/>
      <c r="AQ234" s="15"/>
      <c r="AR234" s="15"/>
      <c r="AT234" s="2"/>
      <c r="AU234" s="118"/>
      <c r="AV234" s="2"/>
      <c r="AW234" s="2"/>
      <c r="AX234" s="2"/>
      <c r="AY234" s="2"/>
      <c r="AZ234" s="2"/>
      <c r="BA234" s="2"/>
      <c r="BB234" s="2"/>
      <c r="BC234" s="2"/>
      <c r="BD234" s="2"/>
      <c r="BE234" s="2"/>
      <c r="BF234" s="2"/>
      <c r="BG234" s="2"/>
      <c r="BH234" s="42"/>
      <c r="BI234" s="2"/>
      <c r="BJ234" s="2"/>
      <c r="BK234" s="42"/>
      <c r="BL234" s="2"/>
      <c r="BM234" s="2"/>
      <c r="BN234" s="2"/>
      <c r="BO234" s="2"/>
      <c r="BP234" s="2"/>
      <c r="BQ234" s="2"/>
      <c r="BR234" s="2"/>
      <c r="BS234" s="2"/>
      <c r="BT234" s="2"/>
      <c r="BU234" s="2"/>
      <c r="BV234" s="2"/>
      <c r="BW234" s="2"/>
      <c r="BX234" s="2"/>
      <c r="BY234" s="2"/>
      <c r="BZ234" s="2"/>
    </row>
    <row r="235" spans="1:78" s="17" customFormat="1">
      <c r="A235" s="2"/>
      <c r="B235" s="12"/>
      <c r="C235" s="12"/>
      <c r="D235" s="12"/>
      <c r="E235" s="12"/>
      <c r="F235" s="12"/>
      <c r="G235" s="12"/>
      <c r="H235" s="12"/>
      <c r="I235" s="12"/>
      <c r="J235" s="12"/>
      <c r="K235" s="12"/>
      <c r="L235" s="12"/>
      <c r="M235" s="12"/>
      <c r="N235" s="10"/>
      <c r="O235" s="12"/>
      <c r="P235" s="10"/>
      <c r="Q235" s="10"/>
      <c r="R235" s="10"/>
      <c r="S235" s="10"/>
      <c r="T235" s="12"/>
      <c r="U235" s="12"/>
      <c r="V235" s="2"/>
      <c r="W235" s="12"/>
      <c r="X235" s="12"/>
      <c r="Y235" s="12"/>
      <c r="Z235" s="12"/>
      <c r="AA235" s="12"/>
      <c r="AB235" s="12"/>
      <c r="AC235" s="12"/>
      <c r="AD235" s="12"/>
      <c r="AE235" s="12"/>
      <c r="AF235" s="12"/>
      <c r="AG235" s="12"/>
      <c r="AH235" s="12"/>
      <c r="AI235" s="10"/>
      <c r="AJ235" s="12"/>
      <c r="AK235" s="10"/>
      <c r="AL235" s="10"/>
      <c r="AM235" s="10"/>
      <c r="AN235" s="10"/>
      <c r="AO235" s="12"/>
      <c r="AP235" s="15"/>
      <c r="AQ235" s="15"/>
      <c r="AR235" s="15"/>
      <c r="AT235" s="2"/>
      <c r="AU235" s="118"/>
      <c r="AV235" s="2"/>
      <c r="AW235" s="2"/>
      <c r="AX235" s="2"/>
      <c r="AY235" s="2"/>
      <c r="AZ235" s="2"/>
      <c r="BA235" s="2"/>
      <c r="BB235" s="2"/>
      <c r="BC235" s="2"/>
      <c r="BD235" s="2"/>
      <c r="BE235" s="2"/>
      <c r="BF235" s="2"/>
      <c r="BG235" s="2"/>
      <c r="BH235" s="42"/>
      <c r="BI235" s="2"/>
      <c r="BJ235" s="2"/>
      <c r="BK235" s="42"/>
      <c r="BL235" s="2"/>
      <c r="BM235" s="2"/>
      <c r="BN235" s="2"/>
      <c r="BO235" s="2"/>
      <c r="BP235" s="2"/>
      <c r="BQ235" s="2"/>
      <c r="BR235" s="2"/>
      <c r="BS235" s="2"/>
      <c r="BT235" s="2"/>
      <c r="BU235" s="2"/>
      <c r="BV235" s="2"/>
      <c r="BW235" s="2"/>
      <c r="BX235" s="2"/>
      <c r="BY235" s="2"/>
      <c r="BZ235" s="2"/>
    </row>
  </sheetData>
  <sheetProtection algorithmName="SHA-512" hashValue="rc4Y0m7eAK92mzfiEsWjIkfMxwu+B4pxyvVuFhfy9ZglNFC6tzuBL0p2CCuvISi2wjcu2QFWs6keSFGzFLtrQA==" saltValue="uG/pmfwdYVZWdhnvA5UQ3Q==" spinCount="100000" sheet="1" formatCells="0"/>
  <protectedRanges>
    <protectedRange sqref="F4:M4" name="西暦"/>
    <protectedRange sqref="E1 K1 T1:U1 AO1 BK1" name="記入範囲１"/>
    <protectedRange sqref="BE21 BE99:BE102 BE12:BE18 AV21:BC21 AV89:BC91 BE89:BE91 AV104:BC106 BE104:BE106 O69:O72 AA10:AH14 AJ10:AJ14 AA23:AH25 AJ23:AJ25 AA33:AH33 AJ33 AA44:AH47 AJ44:AJ47 AA27:AH29 AJ27:AJ29 AA31:AH31 AJ31 AA20:AH21 AJ20:AJ21 AA16:AH18 AJ16:AJ18 AA35:AH40 AJ35:AJ40 AV23:BC24 BE23:BE24 AV84:BC87 BE84:BE87 AV93:BC97 BE93:BE97 AV99:BC102 AJ51 AV12:BC18 F70:M71 O67 AV26:BC28 BE26:BE28 BE30:BE32 AV30:BC32 AV41:BC53 BE41:BE53 AV34:BC38 BE34:BE38 AV55:BC61 BE55:BE61 AV63:BC70 BE63:BE74 F74:M78 O74:O78 F36:M43 O36:O43 O47:O51 O34 F47:M51 H35:M35 F34:M34 F46:G46 I46:M46" name="範囲2"/>
    <protectedRange sqref="BJ30 BJ34:BJ36" name="第2外国語"/>
    <protectedRange sqref="AA66:AH72 AJ66:AJ72 AJ54:AJ64 AA54:AH64" name="範囲3_2"/>
    <protectedRange sqref="F12:M16 O12:O16 O18:O20 F18:M20 F22:M24 O22:O24 O26:O28 F26:M28 F30:M31 O30:O31" name="範囲2_1"/>
  </protectedRanges>
  <mergeCells count="134">
    <mergeCell ref="E55:I55"/>
    <mergeCell ref="L55:N55"/>
    <mergeCell ref="O59:T59"/>
    <mergeCell ref="BG1:BH1"/>
    <mergeCell ref="BI1:BJ1"/>
    <mergeCell ref="B3:E3"/>
    <mergeCell ref="F3:M3"/>
    <mergeCell ref="N3:N6"/>
    <mergeCell ref="O3:O6"/>
    <mergeCell ref="P3:P6"/>
    <mergeCell ref="Q3:Q6"/>
    <mergeCell ref="R3:R5"/>
    <mergeCell ref="AB1:AE1"/>
    <mergeCell ref="AF1:AK1"/>
    <mergeCell ref="AL1:AM1"/>
    <mergeCell ref="AN1:AO1"/>
    <mergeCell ref="AR1:AT1"/>
    <mergeCell ref="AV1:AY1"/>
    <mergeCell ref="B1:D1"/>
    <mergeCell ref="G1:J1"/>
    <mergeCell ref="K1:P1"/>
    <mergeCell ref="Q1:R1"/>
    <mergeCell ref="S1:T1"/>
    <mergeCell ref="W1:Y1"/>
    <mergeCell ref="BI3:BI6"/>
    <mergeCell ref="BJ3:BJ5"/>
    <mergeCell ref="F5:G5"/>
    <mergeCell ref="H5:I5"/>
    <mergeCell ref="J5:K5"/>
    <mergeCell ref="L5:M5"/>
    <mergeCell ref="AA5:AB5"/>
    <mergeCell ref="AC5:AD5"/>
    <mergeCell ref="AO3:AO6"/>
    <mergeCell ref="AR3:AU3"/>
    <mergeCell ref="S3:S6"/>
    <mergeCell ref="AR4:AU5"/>
    <mergeCell ref="AL3:AL6"/>
    <mergeCell ref="AM3:AM6"/>
    <mergeCell ref="AN3:AN6"/>
    <mergeCell ref="AS6:AU6"/>
    <mergeCell ref="AZ1:BE1"/>
    <mergeCell ref="BG3:BG6"/>
    <mergeCell ref="BH3:BH5"/>
    <mergeCell ref="AV4:AW4"/>
    <mergeCell ref="AX4:AY4"/>
    <mergeCell ref="AZ4:BA4"/>
    <mergeCell ref="BB4:BC4"/>
    <mergeCell ref="AZ5:BA5"/>
    <mergeCell ref="BB5:BC5"/>
    <mergeCell ref="AV5:AW5"/>
    <mergeCell ref="AX5:AY5"/>
    <mergeCell ref="AV3:BC3"/>
    <mergeCell ref="BD3:BD6"/>
    <mergeCell ref="BE3:BE7"/>
    <mergeCell ref="BF3:BF6"/>
    <mergeCell ref="B4:E5"/>
    <mergeCell ref="F4:G4"/>
    <mergeCell ref="H4:I4"/>
    <mergeCell ref="J4:K4"/>
    <mergeCell ref="L4:M4"/>
    <mergeCell ref="W4:Z5"/>
    <mergeCell ref="AA4:AB4"/>
    <mergeCell ref="AC4:AD4"/>
    <mergeCell ref="AK3:AK6"/>
    <mergeCell ref="C6:E6"/>
    <mergeCell ref="X6:Z6"/>
    <mergeCell ref="T3:T5"/>
    <mergeCell ref="W3:Z3"/>
    <mergeCell ref="AA3:AH3"/>
    <mergeCell ref="AI3:AI6"/>
    <mergeCell ref="AJ3:AJ7"/>
    <mergeCell ref="AE4:AF4"/>
    <mergeCell ref="AG4:AH4"/>
    <mergeCell ref="AE5:AF5"/>
    <mergeCell ref="AG5:AH5"/>
    <mergeCell ref="F7:M7"/>
    <mergeCell ref="AY25:AZ25"/>
    <mergeCell ref="BB25:BC25"/>
    <mergeCell ref="AV8:BC8"/>
    <mergeCell ref="Y9:Y33"/>
    <mergeCell ref="AS9:AT10"/>
    <mergeCell ref="AY22:AZ22"/>
    <mergeCell ref="BB22:BC22"/>
    <mergeCell ref="AS25:AT32"/>
    <mergeCell ref="AG32:AH32"/>
    <mergeCell ref="AG33:AH33"/>
    <mergeCell ref="B8:B51"/>
    <mergeCell ref="F8:M8"/>
    <mergeCell ref="X8:X47"/>
    <mergeCell ref="AA8:AH8"/>
    <mergeCell ref="AR8:AR70"/>
    <mergeCell ref="D45:D51"/>
    <mergeCell ref="BM10:BU10"/>
    <mergeCell ref="D11:D16"/>
    <mergeCell ref="AS11:AS24"/>
    <mergeCell ref="AV11:BC11"/>
    <mergeCell ref="AY12:AZ12"/>
    <mergeCell ref="BB12:BC12"/>
    <mergeCell ref="D17:D20"/>
    <mergeCell ref="AY19:AZ19"/>
    <mergeCell ref="BB19:BC19"/>
    <mergeCell ref="AT22:AT24"/>
    <mergeCell ref="F9:M9"/>
    <mergeCell ref="C10:C31"/>
    <mergeCell ref="D25:D28"/>
    <mergeCell ref="D29:D31"/>
    <mergeCell ref="C32:C51"/>
    <mergeCell ref="D33:D43"/>
    <mergeCell ref="F10:N10"/>
    <mergeCell ref="AV25:AX25"/>
    <mergeCell ref="C72:T76"/>
    <mergeCell ref="BJ58:BJ61"/>
    <mergeCell ref="O60:T62"/>
    <mergeCell ref="P64:R64"/>
    <mergeCell ref="S64:T65"/>
    <mergeCell ref="BH66:BH68"/>
    <mergeCell ref="E68:N68"/>
    <mergeCell ref="BH50:BH54"/>
    <mergeCell ref="X52:X72"/>
    <mergeCell ref="Y52:AJ52"/>
    <mergeCell ref="D55:D70"/>
    <mergeCell ref="O56:T56"/>
    <mergeCell ref="O57:T57"/>
    <mergeCell ref="O58:T58"/>
    <mergeCell ref="BH58:BH61"/>
    <mergeCell ref="AS33:AT70"/>
    <mergeCell ref="AY33:AZ33"/>
    <mergeCell ref="BB33:BC33"/>
    <mergeCell ref="Y34:Y47"/>
    <mergeCell ref="BH38:BH39"/>
    <mergeCell ref="BH40:BH41"/>
    <mergeCell ref="BH42:BH43"/>
    <mergeCell ref="BH44:BH46"/>
    <mergeCell ref="BJ69:BJ70"/>
  </mergeCells>
  <phoneticPr fontId="1"/>
  <pageMargins left="0.79" right="0.35" top="0.52" bottom="0.18" header="0.17" footer="0.17"/>
  <pageSetup paperSize="9" scale="83" fitToHeight="0" orientation="portrait" r:id="rId1"/>
  <colBreaks count="3" manualBreakCount="3">
    <brk id="21" max="76" man="1"/>
    <brk id="42" max="76" man="1"/>
    <brk id="63" max="7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sheetPr>
  <dimension ref="B2:D31"/>
  <sheetViews>
    <sheetView workbookViewId="0">
      <selection activeCell="D15" sqref="D15"/>
    </sheetView>
  </sheetViews>
  <sheetFormatPr defaultRowHeight="13.5"/>
  <cols>
    <col min="1" max="1" width="1.125" customWidth="1"/>
    <col min="2" max="2" width="15.125" customWidth="1"/>
    <col min="3" max="3" width="1" customWidth="1"/>
    <col min="4" max="4" width="80.625" customWidth="1"/>
  </cols>
  <sheetData>
    <row r="2" spans="2:4" ht="14.25" thickBot="1">
      <c r="B2" s="977" t="s">
        <v>110</v>
      </c>
      <c r="C2" s="977"/>
      <c r="D2" s="977" t="s">
        <v>109</v>
      </c>
    </row>
    <row r="3" spans="2:4" ht="17.25" thickTop="1">
      <c r="B3" s="1703"/>
      <c r="C3" s="979"/>
      <c r="D3" s="978"/>
    </row>
    <row r="4" spans="2:4" ht="16.5">
      <c r="B4" s="1703" t="s">
        <v>560</v>
      </c>
      <c r="C4" s="979"/>
      <c r="D4" s="1280" t="s">
        <v>561</v>
      </c>
    </row>
    <row r="5" spans="2:4" ht="16.5">
      <c r="B5" s="1703" t="s">
        <v>558</v>
      </c>
      <c r="C5" s="979"/>
      <c r="D5" s="1704" t="s">
        <v>559</v>
      </c>
    </row>
    <row r="6" spans="2:4" ht="16.5">
      <c r="B6" s="1703" t="s">
        <v>541</v>
      </c>
      <c r="C6" s="979"/>
      <c r="D6" s="1717" t="s">
        <v>542</v>
      </c>
    </row>
    <row r="7" spans="2:4" ht="16.5">
      <c r="B7" s="1703" t="s">
        <v>539</v>
      </c>
      <c r="C7" s="979"/>
      <c r="D7" s="1703" t="s">
        <v>540</v>
      </c>
    </row>
    <row r="8" spans="2:4" ht="16.5">
      <c r="B8" s="1703" t="s">
        <v>531</v>
      </c>
      <c r="C8" s="979"/>
      <c r="D8" s="978" t="s">
        <v>533</v>
      </c>
    </row>
    <row r="9" spans="2:4" ht="16.5">
      <c r="B9" s="1703" t="s">
        <v>534</v>
      </c>
      <c r="C9" s="979"/>
      <c r="D9" s="1704" t="s">
        <v>535</v>
      </c>
    </row>
    <row r="10" spans="2:4" ht="16.5">
      <c r="B10" s="1703" t="s">
        <v>337</v>
      </c>
      <c r="C10" s="1281"/>
      <c r="D10" s="1280" t="s">
        <v>358</v>
      </c>
    </row>
    <row r="11" spans="2:4" ht="16.5">
      <c r="B11" s="1703" t="s">
        <v>334</v>
      </c>
      <c r="C11" s="1281"/>
      <c r="D11" s="1283" t="s">
        <v>356</v>
      </c>
    </row>
    <row r="12" spans="2:4" ht="16.5">
      <c r="B12" s="1703" t="s">
        <v>333</v>
      </c>
      <c r="C12" s="1281"/>
      <c r="D12" s="1283" t="s">
        <v>357</v>
      </c>
    </row>
    <row r="13" spans="2:4" ht="16.5">
      <c r="B13" s="1703" t="s">
        <v>332</v>
      </c>
      <c r="C13" s="1281"/>
      <c r="D13" s="1280" t="s">
        <v>338</v>
      </c>
    </row>
    <row r="14" spans="2:4" ht="16.5">
      <c r="B14" s="1703" t="s">
        <v>532</v>
      </c>
      <c r="C14" s="1281"/>
      <c r="D14" s="1280" t="s">
        <v>339</v>
      </c>
    </row>
    <row r="15" spans="2:4" ht="16.5">
      <c r="B15" s="1703" t="s">
        <v>308</v>
      </c>
      <c r="C15" s="1281"/>
      <c r="D15" s="1280" t="s">
        <v>352</v>
      </c>
    </row>
    <row r="16" spans="2:4" ht="16.5">
      <c r="B16" s="1703" t="s">
        <v>303</v>
      </c>
      <c r="C16" s="1281"/>
      <c r="D16" s="1280" t="s">
        <v>340</v>
      </c>
    </row>
    <row r="17" spans="2:4" ht="16.5">
      <c r="B17" s="1703" t="s">
        <v>302</v>
      </c>
      <c r="C17" s="1281"/>
      <c r="D17" s="1282" t="s">
        <v>341</v>
      </c>
    </row>
    <row r="18" spans="2:4" ht="16.5">
      <c r="B18" s="1703" t="s">
        <v>299</v>
      </c>
      <c r="C18" s="1281"/>
      <c r="D18" s="1280" t="s">
        <v>342</v>
      </c>
    </row>
    <row r="19" spans="2:4" ht="16.5">
      <c r="B19" s="1703" t="s">
        <v>298</v>
      </c>
      <c r="C19" s="1281"/>
      <c r="D19" s="1280" t="s">
        <v>343</v>
      </c>
    </row>
    <row r="20" spans="2:4" ht="16.5">
      <c r="B20" s="1703" t="s">
        <v>292</v>
      </c>
      <c r="C20" s="1281"/>
      <c r="D20" s="1280" t="s">
        <v>353</v>
      </c>
    </row>
    <row r="21" spans="2:4" ht="16.5">
      <c r="B21" s="1703"/>
      <c r="C21" s="1281"/>
      <c r="D21" s="1280" t="s">
        <v>344</v>
      </c>
    </row>
    <row r="22" spans="2:4" ht="16.5">
      <c r="B22" s="1703" t="s">
        <v>290</v>
      </c>
      <c r="C22" s="1281"/>
      <c r="D22" s="1280" t="s">
        <v>345</v>
      </c>
    </row>
    <row r="23" spans="2:4" ht="16.5">
      <c r="B23" s="1703" t="s">
        <v>289</v>
      </c>
      <c r="C23" s="1281"/>
      <c r="D23" s="1280" t="s">
        <v>346</v>
      </c>
    </row>
    <row r="24" spans="2:4" ht="16.5">
      <c r="B24" s="1703" t="s">
        <v>286</v>
      </c>
      <c r="C24" s="1281"/>
      <c r="D24" s="1280" t="s">
        <v>347</v>
      </c>
    </row>
    <row r="25" spans="2:4" ht="16.5">
      <c r="B25" s="1703" t="s">
        <v>285</v>
      </c>
      <c r="C25" s="1281"/>
      <c r="D25" s="1280" t="s">
        <v>348</v>
      </c>
    </row>
    <row r="26" spans="2:4" ht="16.5">
      <c r="B26" s="1703" t="s">
        <v>283</v>
      </c>
      <c r="C26" s="1281"/>
      <c r="D26" s="1280" t="s">
        <v>349</v>
      </c>
    </row>
    <row r="27" spans="2:4" ht="16.5">
      <c r="B27" s="1703" t="s">
        <v>280</v>
      </c>
      <c r="C27" s="1281"/>
      <c r="D27" s="1280" t="s">
        <v>354</v>
      </c>
    </row>
    <row r="28" spans="2:4" ht="16.5">
      <c r="B28" s="1703" t="s">
        <v>263</v>
      </c>
      <c r="C28" s="1281"/>
      <c r="D28" s="1280" t="s">
        <v>355</v>
      </c>
    </row>
    <row r="29" spans="2:4" ht="16.5">
      <c r="B29" s="1703" t="s">
        <v>259</v>
      </c>
      <c r="C29" s="1281"/>
      <c r="D29" s="1280" t="s">
        <v>350</v>
      </c>
    </row>
    <row r="30" spans="2:4" ht="16.5">
      <c r="B30" s="1703" t="s">
        <v>260</v>
      </c>
      <c r="C30" s="1280"/>
      <c r="D30" s="1280" t="s">
        <v>351</v>
      </c>
    </row>
    <row r="31" spans="2:4">
      <c r="B31" s="978"/>
      <c r="C31" s="978"/>
      <c r="D31" s="980"/>
    </row>
  </sheetData>
  <sheetProtection algorithmName="SHA-512" hashValue="bzmLw/gbQHofs8Q2mhgxZU9Btn3Gd2ZtlgWgF7lYBIcIMC/ztrJNP6/lwNb80J3PSh4iwhC9I3LSAYUTWhXjZw==" saltValue="5LYO9dKRUz0K6taLma+Aog==" spinCount="100000" sheet="1" objects="1" scenarios="1"/>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52CA6-4BE7-4BF3-A825-54EF6556ED8E}">
  <sheetPr>
    <tabColor theme="5" tint="0.59999389629810485"/>
  </sheetPr>
  <dimension ref="A1:BY237"/>
  <sheetViews>
    <sheetView tabSelected="1" view="pageBreakPreview" zoomScale="85" zoomScaleNormal="130" zoomScaleSheetLayoutView="85" workbookViewId="0">
      <selection activeCell="R36" sqref="R36"/>
    </sheetView>
  </sheetViews>
  <sheetFormatPr defaultRowHeight="13.5"/>
  <cols>
    <col min="1" max="1" width="0.75" style="2" customWidth="1"/>
    <col min="2" max="3" width="3.125" style="2" customWidth="1"/>
    <col min="4" max="4" width="3.5" style="2" customWidth="1"/>
    <col min="5" max="5" width="18.375" style="2" customWidth="1"/>
    <col min="6" max="13" width="2.75" style="2" customWidth="1"/>
    <col min="14" max="14" width="3.125" style="47" customWidth="1"/>
    <col min="15" max="15" width="3.625" style="2" customWidth="1"/>
    <col min="16" max="16" width="3.75" style="47" customWidth="1"/>
    <col min="17" max="17" width="3.875" style="47" customWidth="1"/>
    <col min="18" max="18" width="11.5" style="47" customWidth="1"/>
    <col min="19" max="19" width="3.625" style="47" customWidth="1"/>
    <col min="20" max="20" width="9.25" style="2" customWidth="1"/>
    <col min="21" max="21" width="1.25" style="42" customWidth="1"/>
    <col min="22" max="22" width="1.25" style="2" customWidth="1"/>
    <col min="23" max="24" width="4.25" style="2" customWidth="1"/>
    <col min="25" max="25" width="20.375" style="2" customWidth="1"/>
    <col min="26" max="33" width="2.75" style="2" customWidth="1"/>
    <col min="34" max="34" width="3.125" style="47" customWidth="1"/>
    <col min="35" max="35" width="3.625" style="2" customWidth="1"/>
    <col min="36" max="36" width="3.75" style="47" customWidth="1"/>
    <col min="37" max="37" width="3.875" style="47" customWidth="1"/>
    <col min="38" max="38" width="11.5" style="47" customWidth="1"/>
    <col min="39" max="39" width="3.625" style="47" customWidth="1"/>
    <col min="40" max="40" width="8" style="2" customWidth="1"/>
    <col min="41" max="42" width="1.125" style="17" customWidth="1"/>
    <col min="43" max="43" width="2.75" style="17" customWidth="1"/>
    <col min="44" max="44" width="3.25" style="17" customWidth="1"/>
    <col min="45" max="45" width="3.25" style="2" customWidth="1"/>
    <col min="46" max="46" width="18" style="118" customWidth="1"/>
    <col min="47" max="54" width="2.625" style="2" customWidth="1"/>
    <col min="55" max="55" width="3" style="2" customWidth="1"/>
    <col min="56" max="56" width="3.625" style="2" customWidth="1"/>
    <col min="57" max="57" width="4" style="2" customWidth="1"/>
    <col min="58" max="58" width="3.375" style="2" customWidth="1"/>
    <col min="59" max="59" width="10" style="42" customWidth="1"/>
    <col min="60" max="60" width="3.75" style="2" customWidth="1"/>
    <col min="61" max="61" width="11.125" style="2" customWidth="1"/>
    <col min="62" max="62" width="19.75" style="42" customWidth="1"/>
    <col min="63" max="63" width="1.75" style="2" customWidth="1"/>
    <col min="64" max="64" width="4.5" style="2" customWidth="1"/>
    <col min="65" max="66" width="1.375" style="2" customWidth="1"/>
    <col min="67" max="67" width="16.125" style="2" customWidth="1"/>
    <col min="68" max="68" width="10.25" style="2" customWidth="1"/>
    <col min="69" max="70" width="2.75" style="2" customWidth="1"/>
    <col min="71" max="72" width="3.375" style="2" customWidth="1"/>
    <col min="73" max="73" width="0.625" style="2" customWidth="1"/>
    <col min="74" max="74" width="13.5" style="2" customWidth="1"/>
    <col min="75" max="75" width="8.375" style="2" customWidth="1"/>
    <col min="76" max="16384" width="9" style="2"/>
  </cols>
  <sheetData>
    <row r="1" spans="1:77" s="69" customFormat="1" ht="16.5" customHeight="1" thickTop="1" thickBot="1">
      <c r="B1" s="1766" t="s">
        <v>60</v>
      </c>
      <c r="C1" s="1766"/>
      <c r="D1" s="1766"/>
      <c r="E1" s="110"/>
      <c r="F1" s="70"/>
      <c r="G1" s="1766" t="s">
        <v>61</v>
      </c>
      <c r="H1" s="1766"/>
      <c r="I1" s="1766"/>
      <c r="J1" s="1766"/>
      <c r="K1" s="2018"/>
      <c r="L1" s="2019"/>
      <c r="M1" s="2019"/>
      <c r="N1" s="2019"/>
      <c r="O1" s="2019"/>
      <c r="P1" s="2020"/>
      <c r="Q1" s="2021" t="s">
        <v>87</v>
      </c>
      <c r="R1" s="2022"/>
      <c r="S1" s="2023"/>
      <c r="T1" s="2024"/>
      <c r="U1" s="388"/>
      <c r="W1" s="1766" t="s">
        <v>60</v>
      </c>
      <c r="X1" s="1766"/>
      <c r="Y1" s="156" t="str">
        <f>IF($E1&lt;&gt;"",$E1,"")</f>
        <v/>
      </c>
      <c r="Z1" s="70"/>
      <c r="AA1" s="1766" t="s">
        <v>61</v>
      </c>
      <c r="AB1" s="1766"/>
      <c r="AC1" s="1766"/>
      <c r="AD1" s="1766"/>
      <c r="AE1" s="2017" t="str">
        <f>IF($K1&lt;&gt;"",$K1,"")</f>
        <v/>
      </c>
      <c r="AF1" s="2017"/>
      <c r="AG1" s="2017"/>
      <c r="AH1" s="2017"/>
      <c r="AI1" s="2017"/>
      <c r="AJ1" s="2017"/>
      <c r="AK1" s="1766" t="s">
        <v>87</v>
      </c>
      <c r="AL1" s="1766"/>
      <c r="AM1" s="2009" t="str">
        <f>IF($S1&lt;&gt;"",$S1,"")</f>
        <v/>
      </c>
      <c r="AN1" s="2009"/>
      <c r="AQ1" s="1766" t="s">
        <v>60</v>
      </c>
      <c r="AR1" s="1766"/>
      <c r="AS1" s="1766"/>
      <c r="AT1" s="156" t="str">
        <f>IF($E1&lt;&gt;"",$E1,"")</f>
        <v/>
      </c>
      <c r="AU1" s="1766" t="s">
        <v>61</v>
      </c>
      <c r="AV1" s="1766"/>
      <c r="AW1" s="1766"/>
      <c r="AX1" s="1766"/>
      <c r="AY1" s="2017" t="str">
        <f>IF($K1&lt;&gt;"",$K1,"")</f>
        <v/>
      </c>
      <c r="AZ1" s="2017"/>
      <c r="BA1" s="2017"/>
      <c r="BB1" s="2017"/>
      <c r="BC1" s="2017"/>
      <c r="BD1" s="2017"/>
      <c r="BE1" s="70"/>
      <c r="BF1" s="1766" t="s">
        <v>59</v>
      </c>
      <c r="BG1" s="1766"/>
      <c r="BH1" s="2009" t="str">
        <f>IF($S1&lt;&gt;"",$S1,"")</f>
        <v/>
      </c>
      <c r="BI1" s="2009"/>
      <c r="BJ1" s="1030"/>
    </row>
    <row r="2" spans="1:77" ht="4.5" customHeight="1" thickTop="1" thickBot="1">
      <c r="F2" s="37"/>
      <c r="G2" s="37"/>
      <c r="H2" s="37"/>
      <c r="I2" s="37"/>
      <c r="J2" s="37"/>
      <c r="K2" s="37"/>
      <c r="L2" s="37"/>
      <c r="M2" s="37"/>
      <c r="N2" s="661"/>
      <c r="O2" s="36"/>
      <c r="P2" s="661"/>
      <c r="Q2" s="661"/>
      <c r="R2" s="661"/>
      <c r="S2" s="661"/>
      <c r="T2" s="37"/>
      <c r="U2" s="12"/>
      <c r="Z2" s="37"/>
      <c r="AA2" s="37"/>
      <c r="AB2" s="37"/>
      <c r="AC2" s="37"/>
      <c r="AD2" s="37"/>
      <c r="AE2" s="37"/>
      <c r="AF2" s="37"/>
      <c r="AG2" s="37"/>
      <c r="AH2" s="661"/>
      <c r="AI2" s="36"/>
      <c r="AJ2" s="661"/>
      <c r="AK2" s="661"/>
      <c r="AL2" s="661"/>
      <c r="AM2" s="661"/>
      <c r="AN2" s="37"/>
      <c r="AQ2" s="38"/>
      <c r="AR2" s="38"/>
      <c r="AS2" s="37"/>
      <c r="AT2" s="115"/>
      <c r="AU2" s="37"/>
      <c r="AV2" s="37"/>
      <c r="AW2" s="37"/>
      <c r="AX2" s="37"/>
      <c r="AY2" s="37"/>
      <c r="AZ2" s="37"/>
      <c r="BA2" s="37"/>
      <c r="BB2" s="37"/>
      <c r="BC2" s="37"/>
      <c r="BD2" s="36"/>
      <c r="BE2" s="37"/>
      <c r="BF2" s="37"/>
      <c r="BG2" s="120"/>
      <c r="BH2" s="37"/>
      <c r="BI2" s="51"/>
      <c r="BJ2" s="12"/>
    </row>
    <row r="3" spans="1:77" ht="14.25" customHeight="1" thickTop="1" thickBot="1">
      <c r="A3" s="39"/>
      <c r="B3" s="2010" t="s">
        <v>478</v>
      </c>
      <c r="C3" s="2011"/>
      <c r="D3" s="2011"/>
      <c r="E3" s="2012"/>
      <c r="F3" s="2013" t="s">
        <v>103</v>
      </c>
      <c r="G3" s="2014"/>
      <c r="H3" s="2014"/>
      <c r="I3" s="2014"/>
      <c r="J3" s="2014"/>
      <c r="K3" s="2014"/>
      <c r="L3" s="2014"/>
      <c r="M3" s="2015"/>
      <c r="N3" s="1969" t="s">
        <v>1</v>
      </c>
      <c r="O3" s="2397" t="s">
        <v>564</v>
      </c>
      <c r="P3" s="1974" t="s">
        <v>40</v>
      </c>
      <c r="Q3" s="1981" t="s">
        <v>0</v>
      </c>
      <c r="R3" s="1990" t="s">
        <v>100</v>
      </c>
      <c r="S3" s="1993" t="s">
        <v>7</v>
      </c>
      <c r="T3" s="1961" t="s">
        <v>300</v>
      </c>
      <c r="U3" s="389"/>
      <c r="V3" s="39"/>
      <c r="W3" s="1963" t="str">
        <f>$B$3</f>
        <v>2025年度入学生</v>
      </c>
      <c r="X3" s="1964"/>
      <c r="Y3" s="1965"/>
      <c r="Z3" s="1966" t="s">
        <v>103</v>
      </c>
      <c r="AA3" s="1967"/>
      <c r="AB3" s="1967"/>
      <c r="AC3" s="1967"/>
      <c r="AD3" s="1967"/>
      <c r="AE3" s="1967"/>
      <c r="AF3" s="1967"/>
      <c r="AG3" s="1968"/>
      <c r="AH3" s="1969" t="s">
        <v>1</v>
      </c>
      <c r="AI3" s="1971" t="s">
        <v>95</v>
      </c>
      <c r="AJ3" s="1974" t="s">
        <v>40</v>
      </c>
      <c r="AK3" s="1981" t="s">
        <v>0</v>
      </c>
      <c r="AL3" s="1990"/>
      <c r="AM3" s="1993" t="s">
        <v>7</v>
      </c>
      <c r="AN3" s="1961"/>
      <c r="AO3" s="18"/>
      <c r="AP3" s="40"/>
      <c r="AQ3" s="1963" t="str">
        <f>$B$3</f>
        <v>2025年度入学生</v>
      </c>
      <c r="AR3" s="1964"/>
      <c r="AS3" s="1964"/>
      <c r="AT3" s="1965"/>
      <c r="AU3" s="1966" t="s">
        <v>103</v>
      </c>
      <c r="AV3" s="1967"/>
      <c r="AW3" s="1967"/>
      <c r="AX3" s="1967"/>
      <c r="AY3" s="1967"/>
      <c r="AZ3" s="1967"/>
      <c r="BA3" s="1967"/>
      <c r="BB3" s="1968"/>
      <c r="BC3" s="1977" t="s">
        <v>1</v>
      </c>
      <c r="BD3" s="1971" t="s">
        <v>95</v>
      </c>
      <c r="BE3" s="1974" t="s">
        <v>40</v>
      </c>
      <c r="BF3" s="1981" t="s">
        <v>0</v>
      </c>
      <c r="BG3" s="1984" t="s">
        <v>480</v>
      </c>
      <c r="BH3" s="1987" t="s">
        <v>7</v>
      </c>
      <c r="BI3" s="2025" t="s">
        <v>481</v>
      </c>
      <c r="BJ3" s="166"/>
    </row>
    <row r="4" spans="1:77" ht="14.25" customHeight="1" thickTop="1" thickBot="1">
      <c r="A4" s="39"/>
      <c r="B4" s="2028" t="s">
        <v>372</v>
      </c>
      <c r="C4" s="2029"/>
      <c r="D4" s="2029"/>
      <c r="E4" s="2029"/>
      <c r="F4" s="2001">
        <v>2025</v>
      </c>
      <c r="G4" s="2002"/>
      <c r="H4" s="2003">
        <v>2026</v>
      </c>
      <c r="I4" s="2002"/>
      <c r="J4" s="2003">
        <v>2027</v>
      </c>
      <c r="K4" s="2002"/>
      <c r="L4" s="2003">
        <v>2028</v>
      </c>
      <c r="M4" s="2004"/>
      <c r="N4" s="1969"/>
      <c r="O4" s="2398"/>
      <c r="P4" s="1975"/>
      <c r="Q4" s="1982"/>
      <c r="R4" s="1991"/>
      <c r="S4" s="1994"/>
      <c r="T4" s="1962"/>
      <c r="U4" s="389"/>
      <c r="V4" s="39"/>
      <c r="W4" s="1998" t="str">
        <f>$B$4</f>
        <v>システム理化学科
物理物質システムコース</v>
      </c>
      <c r="X4" s="1998"/>
      <c r="Y4" s="1999"/>
      <c r="Z4" s="2000">
        <f>F4</f>
        <v>2025</v>
      </c>
      <c r="AA4" s="1819"/>
      <c r="AB4" s="1818">
        <f>H4</f>
        <v>2026</v>
      </c>
      <c r="AC4" s="1819"/>
      <c r="AD4" s="1818">
        <f>J4</f>
        <v>2027</v>
      </c>
      <c r="AE4" s="1819"/>
      <c r="AF4" s="1818">
        <f>L4</f>
        <v>2028</v>
      </c>
      <c r="AG4" s="1819"/>
      <c r="AH4" s="1969"/>
      <c r="AI4" s="1972"/>
      <c r="AJ4" s="1975"/>
      <c r="AK4" s="1982"/>
      <c r="AL4" s="1991"/>
      <c r="AM4" s="1994"/>
      <c r="AN4" s="1962"/>
      <c r="AO4" s="18"/>
      <c r="AP4" s="40"/>
      <c r="AQ4" s="1997" t="str">
        <f>$B$4</f>
        <v>システム理化学科
物理物質システムコース</v>
      </c>
      <c r="AR4" s="1998"/>
      <c r="AS4" s="1998"/>
      <c r="AT4" s="1999"/>
      <c r="AU4" s="2000">
        <f>F4</f>
        <v>2025</v>
      </c>
      <c r="AV4" s="1819"/>
      <c r="AW4" s="1818">
        <f>H4</f>
        <v>2026</v>
      </c>
      <c r="AX4" s="1819"/>
      <c r="AY4" s="1818">
        <f>J4</f>
        <v>2027</v>
      </c>
      <c r="AZ4" s="1819"/>
      <c r="BA4" s="1818">
        <f>L4</f>
        <v>2028</v>
      </c>
      <c r="BB4" s="1819"/>
      <c r="BC4" s="1978"/>
      <c r="BD4" s="1972"/>
      <c r="BE4" s="1975"/>
      <c r="BF4" s="1982"/>
      <c r="BG4" s="1985"/>
      <c r="BH4" s="1988"/>
      <c r="BI4" s="2026"/>
      <c r="BJ4" s="166"/>
    </row>
    <row r="5" spans="1:77" ht="15.75" customHeight="1" thickTop="1" thickBot="1">
      <c r="A5" s="39"/>
      <c r="B5" s="2028"/>
      <c r="C5" s="2029"/>
      <c r="D5" s="2029"/>
      <c r="E5" s="2029"/>
      <c r="F5" s="1820" t="s">
        <v>104</v>
      </c>
      <c r="G5" s="1821"/>
      <c r="H5" s="1822" t="s">
        <v>105</v>
      </c>
      <c r="I5" s="1823"/>
      <c r="J5" s="1822" t="s">
        <v>106</v>
      </c>
      <c r="K5" s="1823"/>
      <c r="L5" s="1822" t="s">
        <v>107</v>
      </c>
      <c r="M5" s="1823"/>
      <c r="N5" s="1969"/>
      <c r="O5" s="2398"/>
      <c r="P5" s="1975"/>
      <c r="Q5" s="1982"/>
      <c r="R5" s="1991"/>
      <c r="S5" s="1994"/>
      <c r="T5" s="1962"/>
      <c r="U5" s="389"/>
      <c r="V5" s="39"/>
      <c r="W5" s="1998"/>
      <c r="X5" s="2005"/>
      <c r="Y5" s="2006"/>
      <c r="Z5" s="1958" t="s">
        <v>104</v>
      </c>
      <c r="AA5" s="1959"/>
      <c r="AB5" s="1958" t="s">
        <v>105</v>
      </c>
      <c r="AC5" s="1959"/>
      <c r="AD5" s="1958" t="s">
        <v>106</v>
      </c>
      <c r="AE5" s="1959"/>
      <c r="AF5" s="1958" t="s">
        <v>107</v>
      </c>
      <c r="AG5" s="1959"/>
      <c r="AH5" s="1969"/>
      <c r="AI5" s="1972"/>
      <c r="AJ5" s="1975"/>
      <c r="AK5" s="1982"/>
      <c r="AL5" s="1991"/>
      <c r="AM5" s="1994"/>
      <c r="AN5" s="1962"/>
      <c r="AO5" s="18"/>
      <c r="AP5" s="40"/>
      <c r="AQ5" s="1997"/>
      <c r="AR5" s="1998"/>
      <c r="AS5" s="1998"/>
      <c r="AT5" s="1999"/>
      <c r="AU5" s="1960" t="s">
        <v>104</v>
      </c>
      <c r="AV5" s="1959"/>
      <c r="AW5" s="1958" t="s">
        <v>105</v>
      </c>
      <c r="AX5" s="1959"/>
      <c r="AY5" s="1958" t="s">
        <v>106</v>
      </c>
      <c r="AZ5" s="1959"/>
      <c r="BA5" s="1958" t="s">
        <v>107</v>
      </c>
      <c r="BB5" s="1959"/>
      <c r="BC5" s="1978"/>
      <c r="BD5" s="1972"/>
      <c r="BE5" s="1975"/>
      <c r="BF5" s="1982"/>
      <c r="BG5" s="1986"/>
      <c r="BH5" s="1988"/>
      <c r="BI5" s="2027"/>
      <c r="BJ5" s="166"/>
    </row>
    <row r="6" spans="1:77" ht="15" customHeight="1" thickTop="1" thickBot="1">
      <c r="A6" s="39"/>
      <c r="B6" s="1613"/>
      <c r="C6" s="1810" t="s">
        <v>373</v>
      </c>
      <c r="D6" s="1811"/>
      <c r="E6" s="1812"/>
      <c r="F6" s="1609" t="s">
        <v>13</v>
      </c>
      <c r="G6" s="1610" t="s">
        <v>12</v>
      </c>
      <c r="H6" s="1611" t="s">
        <v>13</v>
      </c>
      <c r="I6" s="1610" t="s">
        <v>12</v>
      </c>
      <c r="J6" s="1611" t="s">
        <v>13</v>
      </c>
      <c r="K6" s="1610" t="s">
        <v>12</v>
      </c>
      <c r="L6" s="1611" t="s">
        <v>13</v>
      </c>
      <c r="M6" s="1612" t="s">
        <v>12</v>
      </c>
      <c r="N6" s="1970"/>
      <c r="O6" s="2399"/>
      <c r="P6" s="1975"/>
      <c r="Q6" s="1983"/>
      <c r="R6" s="1139" t="str">
        <f>IF(AND(R7="OK",R8="OK",AL8="OK",BG6="OK"),"OK","未充足")</f>
        <v>未充足</v>
      </c>
      <c r="S6" s="2016"/>
      <c r="T6" s="1123" t="str">
        <f>IF(AND(T7="OK",T8="OK",T10="OK",T32="OK",AN8="OK",AN9="OK",AN35="OK",BI6="OK"),"OK","未充足")</f>
        <v>未充足</v>
      </c>
      <c r="U6" s="390"/>
      <c r="V6" s="39"/>
      <c r="W6" s="1614"/>
      <c r="X6" s="1813" t="str">
        <f>$C$6</f>
        <v>記録 | シミュレーション</v>
      </c>
      <c r="Y6" s="1814"/>
      <c r="Z6" s="1615" t="s">
        <v>13</v>
      </c>
      <c r="AA6" s="1610" t="s">
        <v>12</v>
      </c>
      <c r="AB6" s="1616" t="s">
        <v>13</v>
      </c>
      <c r="AC6" s="1617" t="s">
        <v>12</v>
      </c>
      <c r="AD6" s="1616" t="s">
        <v>13</v>
      </c>
      <c r="AE6" s="1617" t="s">
        <v>12</v>
      </c>
      <c r="AF6" s="1616" t="s">
        <v>13</v>
      </c>
      <c r="AG6" s="1617" t="s">
        <v>12</v>
      </c>
      <c r="AH6" s="1970"/>
      <c r="AI6" s="1972"/>
      <c r="AJ6" s="1976"/>
      <c r="AK6" s="1983"/>
      <c r="AL6" s="1992"/>
      <c r="AM6" s="1995"/>
      <c r="AN6" s="1996"/>
      <c r="AO6" s="18"/>
      <c r="AP6" s="40"/>
      <c r="AQ6" s="1618"/>
      <c r="AR6" s="1815" t="str">
        <f>$C$6</f>
        <v>記録 | シミュレーション</v>
      </c>
      <c r="AS6" s="1816"/>
      <c r="AT6" s="1817"/>
      <c r="AU6" s="1615" t="s">
        <v>13</v>
      </c>
      <c r="AV6" s="1617" t="s">
        <v>12</v>
      </c>
      <c r="AW6" s="1616" t="s">
        <v>13</v>
      </c>
      <c r="AX6" s="1617" t="s">
        <v>12</v>
      </c>
      <c r="AY6" s="1616" t="s">
        <v>13</v>
      </c>
      <c r="AZ6" s="1617" t="s">
        <v>12</v>
      </c>
      <c r="BA6" s="1616" t="s">
        <v>13</v>
      </c>
      <c r="BB6" s="1619" t="s">
        <v>12</v>
      </c>
      <c r="BC6" s="1979"/>
      <c r="BD6" s="1972"/>
      <c r="BE6" s="1976"/>
      <c r="BF6" s="1983"/>
      <c r="BG6" s="1480" t="str">
        <f>IF(AND(BG8="OK",BG9="OK",BG11="OK",BG18="OK",BG21="OK",BG27="OK",BG30="OK"),"OK","未充足")</f>
        <v>未充足</v>
      </c>
      <c r="BH6" s="1989"/>
      <c r="BI6" s="1481" t="str">
        <f>IF(AND(BI8="OK",BI10="OK",BI11="OK",BI18="OK",BI21="OK",BI27="OK",BI30="OK"),"OK","未充足")</f>
        <v>未充足</v>
      </c>
      <c r="BJ6" s="167"/>
    </row>
    <row r="7" spans="1:77" ht="14.25" customHeight="1" thickBot="1">
      <c r="A7" s="39"/>
      <c r="B7" s="951"/>
      <c r="C7" s="611"/>
      <c r="D7" s="377"/>
      <c r="E7" s="950" t="s">
        <v>51</v>
      </c>
      <c r="F7" s="2007" t="s">
        <v>312</v>
      </c>
      <c r="G7" s="2008"/>
      <c r="H7" s="2008"/>
      <c r="I7" s="2008"/>
      <c r="J7" s="2008"/>
      <c r="K7" s="2008"/>
      <c r="L7" s="2008"/>
      <c r="M7" s="2008"/>
      <c r="N7" s="377"/>
      <c r="O7" s="378"/>
      <c r="P7" s="134">
        <f>$P$8+$AJ$8+$BE$8+P44</f>
        <v>0</v>
      </c>
      <c r="Q7" s="7">
        <f>Q8+AK8+BF8</f>
        <v>129</v>
      </c>
      <c r="R7" s="1384" t="str">
        <f>IF(P7&gt;=Q7,"OK","未充足")</f>
        <v>未充足</v>
      </c>
      <c r="S7" s="7">
        <f>S8+AM8+BH8</f>
        <v>92</v>
      </c>
      <c r="T7" s="1409" t="str">
        <f>IF(P7&gt;=S7,"OK","未充足")</f>
        <v>未充足</v>
      </c>
      <c r="U7" s="391"/>
      <c r="V7" s="36"/>
      <c r="W7" s="499"/>
      <c r="X7" s="499"/>
      <c r="Y7" s="500"/>
      <c r="Z7" s="499"/>
      <c r="AA7" s="499"/>
      <c r="AB7" s="499"/>
      <c r="AC7" s="499"/>
      <c r="AD7" s="499"/>
      <c r="AE7" s="499"/>
      <c r="AF7" s="499"/>
      <c r="AG7" s="499"/>
      <c r="AH7" s="1360"/>
      <c r="AI7" s="1973"/>
      <c r="AJ7" s="1361"/>
      <c r="AK7" s="1362"/>
      <c r="AL7" s="1363"/>
      <c r="AM7" s="1364"/>
      <c r="AN7" s="1365"/>
      <c r="AO7" s="18"/>
      <c r="AP7" s="40"/>
      <c r="AQ7" s="38"/>
      <c r="AR7" s="38"/>
      <c r="AS7" s="120"/>
      <c r="AT7" s="144"/>
      <c r="AU7" s="144"/>
      <c r="AV7" s="144"/>
      <c r="AW7" s="144"/>
      <c r="AX7" s="144"/>
      <c r="AY7" s="144"/>
      <c r="AZ7" s="144"/>
      <c r="BA7" s="144"/>
      <c r="BB7" s="144"/>
      <c r="BC7" s="1482"/>
      <c r="BD7" s="1980"/>
      <c r="BE7" s="1483"/>
      <c r="BF7" s="1484"/>
      <c r="BG7" s="1485"/>
      <c r="BH7" s="1486"/>
      <c r="BI7" s="1487"/>
      <c r="BJ7" s="168"/>
    </row>
    <row r="8" spans="1:77" ht="13.5" customHeight="1" thickBot="1">
      <c r="A8" s="39"/>
      <c r="B8" s="1915" t="s">
        <v>195</v>
      </c>
      <c r="C8" s="1345"/>
      <c r="D8" s="381"/>
      <c r="E8" s="1125" t="s">
        <v>52</v>
      </c>
      <c r="F8" s="1917" t="s">
        <v>271</v>
      </c>
      <c r="G8" s="1918"/>
      <c r="H8" s="1918"/>
      <c r="I8" s="1918"/>
      <c r="J8" s="1918"/>
      <c r="K8" s="1918"/>
      <c r="L8" s="1918"/>
      <c r="M8" s="1918"/>
      <c r="N8" s="383"/>
      <c r="O8" s="384"/>
      <c r="P8" s="385">
        <f>P9+P32</f>
        <v>0</v>
      </c>
      <c r="Q8" s="386">
        <f>Q$10+Q$32+Q$29</f>
        <v>49</v>
      </c>
      <c r="R8" s="1385" t="str">
        <f>IF(P8&gt;=Q8,"OK","未充足")</f>
        <v>未充足</v>
      </c>
      <c r="S8" s="386">
        <f>S10+S32</f>
        <v>44</v>
      </c>
      <c r="T8" s="1410" t="str">
        <f>IF(P8&gt;=S8,"OK","未充足")</f>
        <v>未充足</v>
      </c>
      <c r="U8" s="392"/>
      <c r="V8" s="39"/>
      <c r="W8" s="1919" t="s">
        <v>261</v>
      </c>
      <c r="X8" s="353"/>
      <c r="Y8" s="112" t="s">
        <v>54</v>
      </c>
      <c r="Z8" s="1922" t="s">
        <v>232</v>
      </c>
      <c r="AA8" s="1923"/>
      <c r="AB8" s="1923"/>
      <c r="AC8" s="1923"/>
      <c r="AD8" s="1923"/>
      <c r="AE8" s="1923"/>
      <c r="AF8" s="1923"/>
      <c r="AG8" s="1923"/>
      <c r="AH8" s="119"/>
      <c r="AI8" s="654"/>
      <c r="AJ8" s="428">
        <f>AJ9+AJ35</f>
        <v>0</v>
      </c>
      <c r="AK8" s="430">
        <f>AK9+AK35</f>
        <v>56</v>
      </c>
      <c r="AL8" s="1445" t="str">
        <f>IF(AJ8&gt;=AK8,"OK","未充足")</f>
        <v>未充足</v>
      </c>
      <c r="AM8" s="430">
        <v>32</v>
      </c>
      <c r="AN8" s="1458" t="str">
        <f>IF(AND(AJ8&gt;=AM8,AN9="OK"),"OK","未充足")</f>
        <v>未充足</v>
      </c>
      <c r="AO8" s="18"/>
      <c r="AP8" s="40"/>
      <c r="AQ8" s="1924" t="s">
        <v>190</v>
      </c>
      <c r="AR8" s="398"/>
      <c r="AS8" s="399"/>
      <c r="AT8" s="400" t="s">
        <v>55</v>
      </c>
      <c r="AU8" s="1805" t="s">
        <v>273</v>
      </c>
      <c r="AV8" s="1806"/>
      <c r="AW8" s="1806"/>
      <c r="AX8" s="1806"/>
      <c r="AY8" s="1806"/>
      <c r="AZ8" s="1806"/>
      <c r="BA8" s="1806"/>
      <c r="BB8" s="1806"/>
      <c r="BC8" s="401"/>
      <c r="BD8" s="402"/>
      <c r="BE8" s="403">
        <f>BE11+BE27+BE30+SUM(BE24:BE26)</f>
        <v>0</v>
      </c>
      <c r="BF8" s="404">
        <f>BF11+BF27+BF30+BF9</f>
        <v>24</v>
      </c>
      <c r="BG8" s="1520" t="str">
        <f>IF(BE8&gt;=BF8,"OK","未充足")</f>
        <v>未充足</v>
      </c>
      <c r="BH8" s="405">
        <f>BH11+BH27 +BH30</f>
        <v>16</v>
      </c>
      <c r="BI8" s="1535" t="str">
        <f>IF(BE8&gt;=BH8,"OK","未充足")</f>
        <v>未充足</v>
      </c>
      <c r="BJ8" s="164"/>
      <c r="BL8" s="36"/>
      <c r="BM8" s="36"/>
      <c r="BN8" s="36"/>
      <c r="BO8" s="36"/>
      <c r="BP8" s="36"/>
      <c r="BQ8" s="36"/>
      <c r="BR8" s="36"/>
      <c r="BS8" s="36"/>
      <c r="BT8" s="36"/>
      <c r="BY8" s="12"/>
    </row>
    <row r="9" spans="1:77" ht="13.5" customHeight="1" thickBot="1">
      <c r="A9" s="39"/>
      <c r="B9" s="1916"/>
      <c r="C9" s="1346"/>
      <c r="D9" s="1189"/>
      <c r="E9" s="1190" t="s">
        <v>196</v>
      </c>
      <c r="F9" s="1807" t="s">
        <v>310</v>
      </c>
      <c r="G9" s="1808"/>
      <c r="H9" s="1808"/>
      <c r="I9" s="1808"/>
      <c r="J9" s="1808"/>
      <c r="K9" s="1808"/>
      <c r="L9" s="1808"/>
      <c r="M9" s="1808"/>
      <c r="N9" s="26"/>
      <c r="O9" s="1191"/>
      <c r="P9" s="1192">
        <f>P10+P29</f>
        <v>0</v>
      </c>
      <c r="Q9" s="1193">
        <v>26</v>
      </c>
      <c r="R9" s="1386"/>
      <c r="S9" s="1195"/>
      <c r="T9" s="1411"/>
      <c r="U9" s="145"/>
      <c r="V9" s="39"/>
      <c r="W9" s="1920"/>
      <c r="X9" s="1898" t="s">
        <v>38</v>
      </c>
      <c r="Y9" s="1366" t="s">
        <v>230</v>
      </c>
      <c r="Z9" s="1322"/>
      <c r="AA9" s="1322"/>
      <c r="AB9" s="1322"/>
      <c r="AC9" s="1322"/>
      <c r="AD9" s="1322"/>
      <c r="AE9" s="1322"/>
      <c r="AF9" s="1322"/>
      <c r="AG9" s="286"/>
      <c r="AH9" s="287"/>
      <c r="AI9" s="288"/>
      <c r="AJ9" s="234">
        <f>SUM(AJ10:AJ34)</f>
        <v>0</v>
      </c>
      <c r="AK9" s="289">
        <v>50</v>
      </c>
      <c r="AL9" s="1446" t="str">
        <f>IF(AJ9=AK9,"OK","未充足")</f>
        <v>未充足</v>
      </c>
      <c r="AM9" s="1329">
        <v>30</v>
      </c>
      <c r="AN9" s="1459" t="str">
        <f>IF(AND(AJ9&gt;=AM9, AI12=1, AI14=1, AI17=1, AI20=1, AI22=1, AI28=1, AI32=1), "OK","未充足")</f>
        <v>未充足</v>
      </c>
      <c r="AO9" s="18"/>
      <c r="AP9" s="40"/>
      <c r="AQ9" s="1925"/>
      <c r="AR9" s="1901" t="s">
        <v>49</v>
      </c>
      <c r="AS9" s="1902"/>
      <c r="AT9" s="558" t="s">
        <v>58</v>
      </c>
      <c r="AU9" s="947" t="s">
        <v>293</v>
      </c>
      <c r="AV9" s="936"/>
      <c r="AW9" s="936"/>
      <c r="AX9" s="936"/>
      <c r="AY9" s="1488" t="s">
        <v>199</v>
      </c>
      <c r="AZ9" s="1488"/>
      <c r="BA9" s="1488"/>
      <c r="BB9" s="1488"/>
      <c r="BC9" s="1488"/>
      <c r="BD9" s="1489"/>
      <c r="BE9" s="143">
        <f>AZ12+AZ18+AZ21+AZ30+SUM(BE24:BE26)+SUM(BE59:BE62)+SUM(BE64:BE67)</f>
        <v>0</v>
      </c>
      <c r="BF9" s="135">
        <v>2</v>
      </c>
      <c r="BG9" s="1521" t="str">
        <f>IF(BE9&gt;=BF9,"OK","未充足")</f>
        <v>未充足</v>
      </c>
      <c r="BH9" s="421"/>
      <c r="BI9" s="1536"/>
      <c r="BJ9" s="1599"/>
      <c r="BL9" s="669"/>
      <c r="BM9" s="670"/>
      <c r="BN9" s="670"/>
      <c r="BO9" s="670"/>
      <c r="BP9" s="670"/>
      <c r="BQ9" s="670"/>
      <c r="BR9" s="670"/>
      <c r="BS9" s="670"/>
      <c r="BT9" s="670"/>
      <c r="BU9" s="12"/>
      <c r="BV9" s="12"/>
      <c r="BW9" s="12"/>
      <c r="BX9" s="12"/>
      <c r="BY9" s="12"/>
    </row>
    <row r="10" spans="1:77" ht="13.5" customHeight="1" thickTop="1" thickBot="1">
      <c r="A10" s="39"/>
      <c r="B10" s="1916"/>
      <c r="C10" s="1809" t="s">
        <v>187</v>
      </c>
      <c r="D10" s="1196"/>
      <c r="E10" s="1197" t="s">
        <v>309</v>
      </c>
      <c r="F10" s="1905" t="s">
        <v>517</v>
      </c>
      <c r="G10" s="1905"/>
      <c r="H10" s="1905"/>
      <c r="I10" s="1905"/>
      <c r="J10" s="1905"/>
      <c r="K10" s="1905"/>
      <c r="L10" s="1905"/>
      <c r="M10" s="1905"/>
      <c r="N10" s="1905"/>
      <c r="O10" s="1198"/>
      <c r="P10" s="1199">
        <f>P11+P17+P21+P25</f>
        <v>0</v>
      </c>
      <c r="Q10" s="1200">
        <v>24</v>
      </c>
      <c r="R10" s="1387" t="str">
        <f>IF(P10&gt;=Q10,"OK","未充足")</f>
        <v>未充足</v>
      </c>
      <c r="S10" s="1200">
        <v>23</v>
      </c>
      <c r="T10" s="1412" t="str">
        <f>IF(P10&gt;=S10,"OK","未充足")</f>
        <v>未充足</v>
      </c>
      <c r="U10" s="392"/>
      <c r="V10" s="39"/>
      <c r="W10" s="1920"/>
      <c r="X10" s="1899"/>
      <c r="Y10" s="1367" t="s">
        <v>375</v>
      </c>
      <c r="Z10" s="461"/>
      <c r="AA10" s="100"/>
      <c r="AB10" s="761"/>
      <c r="AC10" s="100"/>
      <c r="AD10" s="461"/>
      <c r="AE10" s="1321"/>
      <c r="AF10" s="650"/>
      <c r="AG10" s="210"/>
      <c r="AH10" s="72">
        <v>2</v>
      </c>
      <c r="AI10" s="304"/>
      <c r="AJ10" s="127">
        <f t="shared" ref="AJ10:AJ15" si="0">IF(AI10&gt;0,AH10,0)</f>
        <v>0</v>
      </c>
      <c r="AK10" s="23"/>
      <c r="AL10" s="1447"/>
      <c r="AM10" s="1463"/>
      <c r="AN10" s="1460"/>
      <c r="AO10" s="18"/>
      <c r="AP10" s="40"/>
      <c r="AQ10" s="1925"/>
      <c r="AR10" s="1903"/>
      <c r="AS10" s="1904"/>
      <c r="AT10" s="1087" t="s">
        <v>197</v>
      </c>
      <c r="AU10" s="1088" t="s">
        <v>291</v>
      </c>
      <c r="AV10" s="1089"/>
      <c r="AW10" s="1089"/>
      <c r="AX10" s="1089"/>
      <c r="AY10" s="1490" t="s">
        <v>198</v>
      </c>
      <c r="AZ10" s="1490"/>
      <c r="BA10" s="1490"/>
      <c r="BB10" s="1490"/>
      <c r="BC10" s="1490"/>
      <c r="BD10" s="1491"/>
      <c r="BE10" s="1091">
        <f>BC12+BC18+BC21+BC30</f>
        <v>0</v>
      </c>
      <c r="BF10" s="419"/>
      <c r="BG10" s="1522"/>
      <c r="BH10" s="1085">
        <v>0</v>
      </c>
      <c r="BI10" s="1537" t="str">
        <f>IF(BE10&gt;=BH10,"OK","未充足")</f>
        <v>OK</v>
      </c>
      <c r="BJ10" s="164"/>
      <c r="BL10" s="1876" t="s">
        <v>557</v>
      </c>
      <c r="BM10" s="1876"/>
      <c r="BN10" s="1876"/>
      <c r="BO10" s="1876"/>
      <c r="BP10" s="1876"/>
      <c r="BQ10" s="1876"/>
      <c r="BR10" s="1876"/>
      <c r="BS10" s="1876"/>
      <c r="BT10" s="1876"/>
      <c r="BU10" s="33"/>
      <c r="BV10" s="33"/>
      <c r="BW10" s="33"/>
      <c r="BX10" s="12"/>
      <c r="BY10" s="12"/>
    </row>
    <row r="11" spans="1:77" ht="13.5" customHeight="1" thickTop="1" thickBot="1">
      <c r="A11" s="39"/>
      <c r="B11" s="1916"/>
      <c r="C11" s="1809"/>
      <c r="D11" s="1877" t="s">
        <v>218</v>
      </c>
      <c r="E11" s="111" t="s">
        <v>222</v>
      </c>
      <c r="F11" s="8"/>
      <c r="G11" s="8"/>
      <c r="H11" s="8"/>
      <c r="I11" s="8"/>
      <c r="J11" s="9"/>
      <c r="K11" s="9"/>
      <c r="L11" s="9"/>
      <c r="M11" s="3"/>
      <c r="N11" s="25"/>
      <c r="O11" s="24"/>
      <c r="P11" s="132">
        <f>SUM(P12:P16)</f>
        <v>0</v>
      </c>
      <c r="Q11" s="1097">
        <f>SUM(N12:N16)</f>
        <v>10</v>
      </c>
      <c r="R11" s="1388" t="str">
        <f>IF(SUM(P12:P16)=Q11,"OK","未充足")</f>
        <v>未充足</v>
      </c>
      <c r="S11" s="124"/>
      <c r="T11" s="1413"/>
      <c r="U11" s="145"/>
      <c r="V11" s="39"/>
      <c r="W11" s="1920"/>
      <c r="X11" s="1899"/>
      <c r="Y11" s="1368" t="s">
        <v>376</v>
      </c>
      <c r="Z11" s="461"/>
      <c r="AA11" s="100"/>
      <c r="AB11" s="761"/>
      <c r="AC11" s="100"/>
      <c r="AD11" s="461"/>
      <c r="AE11" s="100"/>
      <c r="AF11" s="461"/>
      <c r="AG11" s="100"/>
      <c r="AH11" s="159">
        <v>2</v>
      </c>
      <c r="AI11" s="220"/>
      <c r="AJ11" s="126">
        <f t="shared" si="0"/>
        <v>0</v>
      </c>
      <c r="AK11" s="28"/>
      <c r="AL11" s="1448"/>
      <c r="AM11" s="1464"/>
      <c r="AN11" s="1677" t="s">
        <v>253</v>
      </c>
      <c r="AO11" s="18"/>
      <c r="AP11" s="40"/>
      <c r="AQ11" s="1925"/>
      <c r="AR11" s="1880" t="s">
        <v>41</v>
      </c>
      <c r="AS11" s="406"/>
      <c r="AT11" s="407" t="s">
        <v>56</v>
      </c>
      <c r="AU11" s="1883" t="s">
        <v>547</v>
      </c>
      <c r="AV11" s="1884"/>
      <c r="AW11" s="1884"/>
      <c r="AX11" s="1884"/>
      <c r="AY11" s="1884"/>
      <c r="AZ11" s="1884"/>
      <c r="BA11" s="1884"/>
      <c r="BB11" s="1884"/>
      <c r="BC11" s="484"/>
      <c r="BD11" s="485"/>
      <c r="BE11" s="408">
        <f>IF(BA$68=1,BE12+BE18+BE21+BE68,BE12+BE18+BE21)</f>
        <v>0</v>
      </c>
      <c r="BF11" s="409">
        <f>BF12+BF18+BF21</f>
        <v>9</v>
      </c>
      <c r="BG11" s="1523" t="str">
        <f>IF(BE11&gt;=BF11,"OK","未充足")</f>
        <v>未充足</v>
      </c>
      <c r="BH11" s="410">
        <v>7</v>
      </c>
      <c r="BI11" s="1538" t="str">
        <f>IF(AND(BE11&gt;=BH11,BI12="OK"),"OK","未充足")</f>
        <v>未充足</v>
      </c>
      <c r="BJ11" s="164"/>
      <c r="BL11" s="680" t="s">
        <v>51</v>
      </c>
      <c r="BM11" s="1576" t="s">
        <v>459</v>
      </c>
      <c r="BN11" s="893"/>
      <c r="BO11" s="838"/>
      <c r="BP11" s="838" t="s">
        <v>256</v>
      </c>
      <c r="BQ11" s="838"/>
      <c r="BR11" s="893"/>
      <c r="BS11" s="893"/>
      <c r="BT11" s="893">
        <f>BS12+BS19</f>
        <v>129</v>
      </c>
      <c r="BU11" s="12"/>
      <c r="BV11" s="35"/>
      <c r="BW11" s="19"/>
      <c r="BX11" s="12"/>
      <c r="BY11" s="12"/>
    </row>
    <row r="12" spans="1:77" ht="13.5" customHeight="1" thickTop="1" thickBot="1">
      <c r="A12" s="39"/>
      <c r="B12" s="1916"/>
      <c r="C12" s="1809"/>
      <c r="D12" s="1878"/>
      <c r="E12" s="1655" t="s">
        <v>504</v>
      </c>
      <c r="F12" s="729"/>
      <c r="G12" s="89"/>
      <c r="H12" s="88"/>
      <c r="I12" s="89"/>
      <c r="J12" s="96"/>
      <c r="K12" s="1129"/>
      <c r="L12" s="96"/>
      <c r="M12" s="89"/>
      <c r="N12" s="71">
        <v>2</v>
      </c>
      <c r="O12" s="103"/>
      <c r="P12" s="129">
        <f>IF(O12&gt;0,N12,0)</f>
        <v>0</v>
      </c>
      <c r="Q12" s="21"/>
      <c r="R12" s="1389"/>
      <c r="S12" s="125"/>
      <c r="T12" s="1414"/>
      <c r="U12" s="145"/>
      <c r="V12" s="39"/>
      <c r="W12" s="1920"/>
      <c r="X12" s="1899"/>
      <c r="Y12" s="1369" t="s">
        <v>377</v>
      </c>
      <c r="Z12" s="463"/>
      <c r="AA12" s="210"/>
      <c r="AB12" s="778"/>
      <c r="AC12" s="210"/>
      <c r="AD12" s="463"/>
      <c r="AE12" s="652"/>
      <c r="AF12" s="471"/>
      <c r="AG12" s="210"/>
      <c r="AH12" s="72">
        <v>1</v>
      </c>
      <c r="AI12" s="304"/>
      <c r="AJ12" s="127">
        <f t="shared" si="0"/>
        <v>0</v>
      </c>
      <c r="AK12" s="23"/>
      <c r="AL12" s="1449"/>
      <c r="AM12" s="1463" t="s">
        <v>48</v>
      </c>
      <c r="AN12" s="1460"/>
      <c r="AO12" s="18"/>
      <c r="AP12" s="40"/>
      <c r="AQ12" s="1925"/>
      <c r="AR12" s="1881"/>
      <c r="AS12" s="369"/>
      <c r="AT12" s="481" t="s">
        <v>233</v>
      </c>
      <c r="AU12" s="292"/>
      <c r="AV12" s="292"/>
      <c r="AW12" s="292"/>
      <c r="AX12" s="1885" t="s">
        <v>202</v>
      </c>
      <c r="AY12" s="1885"/>
      <c r="AZ12" s="643">
        <f>IF((BE12-BF12)&gt;0,BE12-BF12,0)</f>
        <v>0</v>
      </c>
      <c r="BA12" s="1885" t="s">
        <v>97</v>
      </c>
      <c r="BB12" s="1885"/>
      <c r="BC12" s="482">
        <f>IF((BE12-BH12)&gt;0,BE12-BH12,0)</f>
        <v>0</v>
      </c>
      <c r="BD12" s="358"/>
      <c r="BE12" s="373">
        <f>SUM(BE13:BE17)</f>
        <v>0</v>
      </c>
      <c r="BF12" s="372">
        <f>SUM(BC13:BC17)</f>
        <v>5</v>
      </c>
      <c r="BG12" s="1524"/>
      <c r="BH12" s="372">
        <f>SUM(BC13:BC17)</f>
        <v>5</v>
      </c>
      <c r="BI12" s="1539" t="str">
        <f>IF(SUM(BE13:BE17)=5,"OK","未充足")</f>
        <v>未充足</v>
      </c>
      <c r="BJ12" s="10"/>
      <c r="BL12" s="682"/>
      <c r="BM12" s="1577" t="s">
        <v>460</v>
      </c>
      <c r="BN12" s="1578"/>
      <c r="BO12" s="839"/>
      <c r="BP12" s="839" t="s">
        <v>246</v>
      </c>
      <c r="BQ12" s="839"/>
      <c r="BR12" s="682"/>
      <c r="BS12" s="683">
        <f>BR13+BR16</f>
        <v>105</v>
      </c>
      <c r="BT12" s="36"/>
      <c r="BU12" s="36"/>
      <c r="BV12" s="663"/>
      <c r="BW12" s="36"/>
      <c r="BX12" s="12"/>
      <c r="BY12" s="12"/>
    </row>
    <row r="13" spans="1:77" ht="13.5" customHeight="1" thickBot="1">
      <c r="A13" s="39"/>
      <c r="B13" s="1916"/>
      <c r="C13" s="1809"/>
      <c r="D13" s="1878"/>
      <c r="E13" s="1656" t="s">
        <v>505</v>
      </c>
      <c r="F13" s="85"/>
      <c r="G13" s="730"/>
      <c r="H13" s="85"/>
      <c r="I13" s="93"/>
      <c r="J13" s="95"/>
      <c r="K13" s="1133"/>
      <c r="L13" s="95"/>
      <c r="M13" s="93"/>
      <c r="N13" s="72">
        <v>2</v>
      </c>
      <c r="O13" s="104"/>
      <c r="P13" s="127">
        <f t="shared" ref="P13:P16" si="1">IF(O13&gt;0,N13,0)</f>
        <v>0</v>
      </c>
      <c r="Q13" s="23"/>
      <c r="R13" s="1390"/>
      <c r="S13" s="53"/>
      <c r="T13" s="1415"/>
      <c r="U13" s="145"/>
      <c r="V13" s="39"/>
      <c r="W13" s="1920"/>
      <c r="X13" s="1899"/>
      <c r="Y13" s="1367" t="s">
        <v>389</v>
      </c>
      <c r="Z13" s="463"/>
      <c r="AA13" s="210"/>
      <c r="AB13" s="463"/>
      <c r="AC13" s="756"/>
      <c r="AD13" s="463"/>
      <c r="AE13" s="210"/>
      <c r="AF13" s="463"/>
      <c r="AG13" s="210"/>
      <c r="AH13" s="72">
        <v>2</v>
      </c>
      <c r="AI13" s="304"/>
      <c r="AJ13" s="127">
        <f t="shared" si="0"/>
        <v>0</v>
      </c>
      <c r="AK13" s="23"/>
      <c r="AL13" s="1449"/>
      <c r="AM13" s="1463"/>
      <c r="AN13" s="1678" t="s">
        <v>253</v>
      </c>
      <c r="AO13" s="18"/>
      <c r="AP13" s="40"/>
      <c r="AQ13" s="1925"/>
      <c r="AR13" s="1881"/>
      <c r="AS13" s="291"/>
      <c r="AT13" s="1654" t="s">
        <v>483</v>
      </c>
      <c r="AU13" s="1043"/>
      <c r="AV13" s="224"/>
      <c r="AW13" s="1044"/>
      <c r="AX13" s="345"/>
      <c r="AY13" s="1044"/>
      <c r="AZ13" s="1045"/>
      <c r="BA13" s="1048"/>
      <c r="BB13" s="345"/>
      <c r="BC13" s="226">
        <v>1</v>
      </c>
      <c r="BD13" s="196"/>
      <c r="BE13" s="455">
        <f t="shared" ref="BE13:BE17" si="2">IF(BD13&gt;0,BC13,0)</f>
        <v>0</v>
      </c>
      <c r="BF13" s="456"/>
      <c r="BG13" s="1401"/>
      <c r="BH13" s="1605" t="s">
        <v>48</v>
      </c>
      <c r="BI13" s="1540"/>
      <c r="BJ13" s="160"/>
      <c r="BL13" s="681" t="s">
        <v>52</v>
      </c>
      <c r="BM13" s="711"/>
      <c r="BN13" s="1579" t="s">
        <v>461</v>
      </c>
      <c r="BO13" s="840"/>
      <c r="BP13" s="840" t="s">
        <v>257</v>
      </c>
      <c r="BQ13" s="840"/>
      <c r="BR13" s="711">
        <f>BQ14+BQ15</f>
        <v>49</v>
      </c>
      <c r="BS13" s="36"/>
      <c r="BT13" s="671"/>
      <c r="BU13" s="56"/>
      <c r="BV13" s="663"/>
      <c r="BW13" s="35"/>
      <c r="BX13" s="12"/>
      <c r="BY13" s="12"/>
    </row>
    <row r="14" spans="1:77" ht="13.5" customHeight="1">
      <c r="A14" s="39"/>
      <c r="B14" s="1916"/>
      <c r="C14" s="1809"/>
      <c r="D14" s="1878"/>
      <c r="E14" s="1657" t="s">
        <v>506</v>
      </c>
      <c r="F14" s="731"/>
      <c r="G14" s="93"/>
      <c r="H14" s="85"/>
      <c r="I14" s="93"/>
      <c r="J14" s="95"/>
      <c r="K14" s="1133"/>
      <c r="L14" s="95"/>
      <c r="M14" s="93"/>
      <c r="N14" s="72">
        <v>2</v>
      </c>
      <c r="O14" s="104"/>
      <c r="P14" s="127">
        <f t="shared" si="1"/>
        <v>0</v>
      </c>
      <c r="Q14" s="23"/>
      <c r="R14" s="1390"/>
      <c r="S14" s="53"/>
      <c r="T14" s="1415"/>
      <c r="U14" s="145"/>
      <c r="V14" s="39"/>
      <c r="W14" s="1920"/>
      <c r="X14" s="1899"/>
      <c r="Y14" s="1367" t="s">
        <v>378</v>
      </c>
      <c r="Z14" s="463"/>
      <c r="AA14" s="210"/>
      <c r="AB14" s="463"/>
      <c r="AC14" s="756"/>
      <c r="AD14" s="463"/>
      <c r="AE14" s="652"/>
      <c r="AF14" s="471"/>
      <c r="AG14" s="210"/>
      <c r="AH14" s="72">
        <v>1</v>
      </c>
      <c r="AI14" s="304"/>
      <c r="AJ14" s="127">
        <f t="shared" si="0"/>
        <v>0</v>
      </c>
      <c r="AK14" s="23"/>
      <c r="AL14" s="1447"/>
      <c r="AM14" s="1465" t="s">
        <v>48</v>
      </c>
      <c r="AN14" s="1460"/>
      <c r="AO14" s="41"/>
      <c r="AP14" s="40"/>
      <c r="AQ14" s="1925"/>
      <c r="AR14" s="1881"/>
      <c r="AS14" s="291"/>
      <c r="AT14" s="1630" t="s">
        <v>503</v>
      </c>
      <c r="AU14" s="469"/>
      <c r="AV14" s="1310"/>
      <c r="AW14" s="469"/>
      <c r="AX14" s="345"/>
      <c r="AY14" s="469"/>
      <c r="AZ14" s="1046"/>
      <c r="BA14" s="1049"/>
      <c r="BB14" s="345"/>
      <c r="BC14" s="638">
        <v>1</v>
      </c>
      <c r="BD14" s="349"/>
      <c r="BE14" s="457">
        <f t="shared" si="2"/>
        <v>0</v>
      </c>
      <c r="BF14" s="458"/>
      <c r="BG14" s="1682" t="s">
        <v>519</v>
      </c>
      <c r="BH14" s="1606" t="s">
        <v>48</v>
      </c>
      <c r="BI14" s="1673"/>
      <c r="BJ14" s="12"/>
      <c r="BL14" s="707" t="s">
        <v>196</v>
      </c>
      <c r="BM14" s="1580"/>
      <c r="BN14" s="709"/>
      <c r="BO14" s="1581" t="s">
        <v>462</v>
      </c>
      <c r="BP14" s="716"/>
      <c r="BQ14" s="716">
        <v>26</v>
      </c>
      <c r="BR14" s="36"/>
      <c r="BS14" s="665"/>
      <c r="BT14" s="29"/>
      <c r="BU14" s="56"/>
      <c r="BV14" s="663"/>
      <c r="BW14" s="35"/>
      <c r="BX14" s="12"/>
      <c r="BY14" s="12"/>
    </row>
    <row r="15" spans="1:77" ht="13.5" customHeight="1" thickBot="1">
      <c r="A15" s="39"/>
      <c r="B15" s="1916"/>
      <c r="C15" s="1809"/>
      <c r="D15" s="1878"/>
      <c r="E15" s="1657" t="s">
        <v>507</v>
      </c>
      <c r="F15" s="85"/>
      <c r="G15" s="730"/>
      <c r="H15" s="85"/>
      <c r="I15" s="93"/>
      <c r="J15" s="95"/>
      <c r="K15" s="1133"/>
      <c r="L15" s="95"/>
      <c r="M15" s="93"/>
      <c r="N15" s="72">
        <v>2</v>
      </c>
      <c r="O15" s="104"/>
      <c r="P15" s="127">
        <f t="shared" si="1"/>
        <v>0</v>
      </c>
      <c r="Q15" s="23"/>
      <c r="R15" s="1390"/>
      <c r="S15" s="53"/>
      <c r="T15" s="1415"/>
      <c r="U15" s="145"/>
      <c r="V15" s="39"/>
      <c r="W15" s="1920"/>
      <c r="X15" s="1899"/>
      <c r="Y15" s="1370" t="s">
        <v>390</v>
      </c>
      <c r="Z15" s="464"/>
      <c r="AA15" s="314"/>
      <c r="AB15" s="464"/>
      <c r="AC15" s="757"/>
      <c r="AD15" s="464"/>
      <c r="AE15" s="632"/>
      <c r="AF15" s="472"/>
      <c r="AG15" s="314"/>
      <c r="AH15" s="186">
        <v>1</v>
      </c>
      <c r="AI15" s="331"/>
      <c r="AJ15" s="188">
        <f t="shared" si="0"/>
        <v>0</v>
      </c>
      <c r="AK15" s="189"/>
      <c r="AL15" s="1450"/>
      <c r="AM15" s="1465"/>
      <c r="AN15" s="1679" t="s">
        <v>253</v>
      </c>
      <c r="AO15" s="41"/>
      <c r="AP15" s="40"/>
      <c r="AQ15" s="1925"/>
      <c r="AR15" s="1881"/>
      <c r="AS15" s="291"/>
      <c r="AT15" s="1630" t="s">
        <v>484</v>
      </c>
      <c r="AU15" s="469"/>
      <c r="AV15" s="345"/>
      <c r="AW15" s="775"/>
      <c r="AX15" s="345"/>
      <c r="AY15" s="469"/>
      <c r="AZ15" s="1046"/>
      <c r="BA15" s="1049"/>
      <c r="BB15" s="345"/>
      <c r="BC15" s="638">
        <v>1</v>
      </c>
      <c r="BD15" s="349"/>
      <c r="BE15" s="457">
        <f t="shared" si="2"/>
        <v>0</v>
      </c>
      <c r="BF15" s="458"/>
      <c r="BG15" s="1682" t="s">
        <v>518</v>
      </c>
      <c r="BH15" s="1606" t="s">
        <v>48</v>
      </c>
      <c r="BI15" s="1673"/>
      <c r="BJ15" s="12"/>
      <c r="BL15" s="691" t="s">
        <v>53</v>
      </c>
      <c r="BM15" s="1582"/>
      <c r="BN15" s="842"/>
      <c r="BO15" s="1745" t="s">
        <v>189</v>
      </c>
      <c r="BP15" s="717"/>
      <c r="BQ15" s="717">
        <v>23</v>
      </c>
      <c r="BR15" s="37"/>
      <c r="BS15" s="665"/>
      <c r="BT15" s="29"/>
      <c r="BU15" s="56"/>
      <c r="BV15" s="663"/>
      <c r="BW15" s="35"/>
      <c r="BX15" s="12"/>
      <c r="BY15" s="12"/>
    </row>
    <row r="16" spans="1:77" ht="13.5" customHeight="1" thickBot="1">
      <c r="A16" s="39"/>
      <c r="B16" s="1916"/>
      <c r="C16" s="1809"/>
      <c r="D16" s="1879"/>
      <c r="E16" s="1350" t="s">
        <v>371</v>
      </c>
      <c r="F16" s="207"/>
      <c r="G16" s="272"/>
      <c r="H16" s="732"/>
      <c r="I16" s="272"/>
      <c r="J16" s="275"/>
      <c r="K16" s="1134"/>
      <c r="L16" s="275"/>
      <c r="M16" s="276"/>
      <c r="N16" s="173">
        <v>2</v>
      </c>
      <c r="O16" s="108"/>
      <c r="P16" s="137">
        <f t="shared" si="1"/>
        <v>0</v>
      </c>
      <c r="Q16" s="174"/>
      <c r="R16" s="1391"/>
      <c r="S16" s="208"/>
      <c r="T16" s="1416"/>
      <c r="U16" s="392"/>
      <c r="V16" s="39"/>
      <c r="W16" s="1920"/>
      <c r="X16" s="1899"/>
      <c r="Y16" s="1371" t="s">
        <v>391</v>
      </c>
      <c r="Z16" s="470"/>
      <c r="AA16" s="224"/>
      <c r="AB16" s="470"/>
      <c r="AC16" s="745"/>
      <c r="AD16" s="470"/>
      <c r="AE16" s="224"/>
      <c r="AF16" s="470"/>
      <c r="AG16" s="224"/>
      <c r="AH16" s="305">
        <v>1</v>
      </c>
      <c r="AI16" s="221"/>
      <c r="AJ16" s="197">
        <f t="shared" ref="AJ16:AJ46" si="3">IF(AI16&gt;0,AH16,0)</f>
        <v>0</v>
      </c>
      <c r="AK16" s="198"/>
      <c r="AL16" s="1451"/>
      <c r="AM16" s="1466"/>
      <c r="AN16" s="1680" t="s">
        <v>253</v>
      </c>
      <c r="AO16" s="41"/>
      <c r="AP16" s="40"/>
      <c r="AQ16" s="1925"/>
      <c r="AR16" s="1881"/>
      <c r="AS16" s="291"/>
      <c r="AT16" s="1492" t="s">
        <v>420</v>
      </c>
      <c r="AU16" s="469"/>
      <c r="AV16" s="345"/>
      <c r="AW16" s="469"/>
      <c r="AX16" s="1310"/>
      <c r="AY16" s="469"/>
      <c r="AZ16" s="1046"/>
      <c r="BA16" s="1049"/>
      <c r="BB16" s="345"/>
      <c r="BC16" s="638">
        <v>1</v>
      </c>
      <c r="BD16" s="349"/>
      <c r="BE16" s="457">
        <f t="shared" si="2"/>
        <v>0</v>
      </c>
      <c r="BF16" s="458"/>
      <c r="BG16" s="1525"/>
      <c r="BH16" s="1606" t="s">
        <v>48</v>
      </c>
      <c r="BI16" s="1541" t="s">
        <v>252</v>
      </c>
      <c r="BJ16" s="12"/>
      <c r="BL16" s="697" t="s">
        <v>54</v>
      </c>
      <c r="BM16" s="1583"/>
      <c r="BN16" s="1584" t="s">
        <v>463</v>
      </c>
      <c r="BO16" s="841"/>
      <c r="BP16" s="844" t="s">
        <v>247</v>
      </c>
      <c r="BQ16" s="712"/>
      <c r="BR16" s="712">
        <f>BQ17+BQ18</f>
        <v>56</v>
      </c>
      <c r="BS16" s="36"/>
      <c r="BT16" s="29"/>
      <c r="BU16" s="56"/>
      <c r="BV16" s="663"/>
      <c r="BW16" s="35"/>
      <c r="BX16" s="12"/>
      <c r="BY16" s="12"/>
    </row>
    <row r="17" spans="1:77" ht="13.5" customHeight="1" thickBot="1">
      <c r="A17" s="39"/>
      <c r="B17" s="1916"/>
      <c r="C17" s="1809"/>
      <c r="D17" s="1886" t="s">
        <v>219</v>
      </c>
      <c r="E17" s="252" t="s">
        <v>223</v>
      </c>
      <c r="F17" s="253"/>
      <c r="G17" s="253"/>
      <c r="H17" s="253"/>
      <c r="I17" s="253"/>
      <c r="J17" s="253"/>
      <c r="K17" s="253"/>
      <c r="L17" s="253"/>
      <c r="M17" s="253"/>
      <c r="N17" s="254"/>
      <c r="O17" s="309"/>
      <c r="P17" s="255">
        <f>SUM(P18:P20)</f>
        <v>0</v>
      </c>
      <c r="Q17" s="1098">
        <f>SUM(N18:N20)</f>
        <v>4</v>
      </c>
      <c r="R17" s="1392" t="str">
        <f>IF(SUM(P18:P20)&gt;=Q17,"OK","未充足")</f>
        <v>未充足</v>
      </c>
      <c r="S17" s="256"/>
      <c r="T17" s="1417"/>
      <c r="U17" s="393"/>
      <c r="V17" s="39"/>
      <c r="W17" s="1920"/>
      <c r="X17" s="1899"/>
      <c r="Y17" s="1369" t="s">
        <v>379</v>
      </c>
      <c r="Z17" s="461"/>
      <c r="AA17" s="100"/>
      <c r="AB17" s="461"/>
      <c r="AC17" s="758"/>
      <c r="AD17" s="461"/>
      <c r="AE17" s="651"/>
      <c r="AF17" s="650"/>
      <c r="AG17" s="100"/>
      <c r="AH17" s="205">
        <v>1</v>
      </c>
      <c r="AI17" s="220"/>
      <c r="AJ17" s="140">
        <f t="shared" si="3"/>
        <v>0</v>
      </c>
      <c r="AK17" s="28"/>
      <c r="AL17" s="1447"/>
      <c r="AM17" s="1465" t="s">
        <v>48</v>
      </c>
      <c r="AN17" s="1461"/>
      <c r="AO17" s="41"/>
      <c r="AP17" s="40"/>
      <c r="AQ17" s="1925"/>
      <c r="AR17" s="1881"/>
      <c r="AS17" s="627"/>
      <c r="AT17" s="1629" t="s">
        <v>482</v>
      </c>
      <c r="AU17" s="1325"/>
      <c r="AV17" s="1326"/>
      <c r="AW17" s="1670"/>
      <c r="AX17" s="1306"/>
      <c r="AY17" s="1325"/>
      <c r="AZ17" s="1334"/>
      <c r="BA17" s="1335"/>
      <c r="BB17" s="1326"/>
      <c r="BC17" s="76">
        <v>1</v>
      </c>
      <c r="BD17" s="109"/>
      <c r="BE17" s="128">
        <f t="shared" si="2"/>
        <v>0</v>
      </c>
      <c r="BF17" s="1336"/>
      <c r="BG17" s="1526"/>
      <c r="BH17" s="1607" t="s">
        <v>48</v>
      </c>
      <c r="BI17" s="1542" t="s">
        <v>252</v>
      </c>
      <c r="BJ17" s="12"/>
      <c r="BL17" s="693" t="s">
        <v>230</v>
      </c>
      <c r="BM17" s="1585"/>
      <c r="BN17" s="695"/>
      <c r="BO17" s="693" t="s">
        <v>464</v>
      </c>
      <c r="BP17" s="718"/>
      <c r="BQ17" s="718">
        <v>50</v>
      </c>
      <c r="BR17" s="29"/>
      <c r="BS17" s="665"/>
      <c r="BT17" s="29"/>
      <c r="BU17" s="56"/>
      <c r="BV17" s="663"/>
      <c r="BW17" s="35"/>
      <c r="BY17" s="10"/>
    </row>
    <row r="18" spans="1:77" ht="13.5" customHeight="1" thickTop="1" thickBot="1">
      <c r="A18" s="39"/>
      <c r="B18" s="1916"/>
      <c r="C18" s="1809"/>
      <c r="D18" s="1887"/>
      <c r="E18" s="1658" t="s">
        <v>508</v>
      </c>
      <c r="F18" s="733"/>
      <c r="G18" s="280"/>
      <c r="H18" s="308"/>
      <c r="I18" s="280"/>
      <c r="J18" s="308"/>
      <c r="K18" s="1135"/>
      <c r="L18" s="308"/>
      <c r="M18" s="185"/>
      <c r="N18" s="186">
        <v>2</v>
      </c>
      <c r="O18" s="310"/>
      <c r="P18" s="188">
        <f t="shared" ref="P18:P20" si="4">IF(O18&gt;0,N18,0)</f>
        <v>0</v>
      </c>
      <c r="Q18" s="189"/>
      <c r="R18" s="1393"/>
      <c r="S18" s="190"/>
      <c r="T18" s="1418" t="s">
        <v>252</v>
      </c>
      <c r="U18" s="145"/>
      <c r="V18" s="39"/>
      <c r="W18" s="1920"/>
      <c r="X18" s="1899"/>
      <c r="Y18" s="1370" t="s">
        <v>380</v>
      </c>
      <c r="Z18" s="464"/>
      <c r="AA18" s="314"/>
      <c r="AB18" s="762"/>
      <c r="AC18" s="314"/>
      <c r="AD18" s="464"/>
      <c r="AE18" s="653"/>
      <c r="AF18" s="464"/>
      <c r="AG18" s="314"/>
      <c r="AH18" s="186">
        <v>1</v>
      </c>
      <c r="AI18" s="316"/>
      <c r="AJ18" s="188">
        <f t="shared" si="3"/>
        <v>0</v>
      </c>
      <c r="AK18" s="189"/>
      <c r="AL18" s="1452"/>
      <c r="AM18" s="1465"/>
      <c r="AN18" s="1462"/>
      <c r="AO18" s="41"/>
      <c r="AP18" s="40"/>
      <c r="AQ18" s="1925"/>
      <c r="AR18" s="1881"/>
      <c r="AS18" s="367"/>
      <c r="AT18" s="227" t="s">
        <v>234</v>
      </c>
      <c r="AU18" s="52"/>
      <c r="AV18" s="52"/>
      <c r="AW18" s="52"/>
      <c r="AX18" s="1331" t="s">
        <v>200</v>
      </c>
      <c r="AY18" s="1331"/>
      <c r="AZ18" s="1332">
        <f>IF((BE18-BF18)&gt;0,BE18-BF18,0)</f>
        <v>0</v>
      </c>
      <c r="BA18" s="1331" t="s">
        <v>201</v>
      </c>
      <c r="BB18" s="1331"/>
      <c r="BC18" s="417">
        <f>IF((BE18-BH18)&gt;0,BE18-BH18,0)</f>
        <v>0</v>
      </c>
      <c r="BD18" s="302"/>
      <c r="BE18" s="228">
        <f>BE19+BE20</f>
        <v>0</v>
      </c>
      <c r="BF18" s="229">
        <f>BC19+BC20</f>
        <v>3</v>
      </c>
      <c r="BG18" s="1527" t="str">
        <f>IF(BE18&gt;=BF18,"OK","未充足")</f>
        <v>未充足</v>
      </c>
      <c r="BH18" s="1333">
        <f>BC19</f>
        <v>1</v>
      </c>
      <c r="BI18" s="1543" t="str">
        <f>IF(BE19=1,"OK","未充足")</f>
        <v>未充足</v>
      </c>
      <c r="BJ18" s="161"/>
      <c r="BL18" s="618" t="s">
        <v>231</v>
      </c>
      <c r="BM18" s="1586"/>
      <c r="BN18" s="685"/>
      <c r="BO18" s="618" t="s">
        <v>465</v>
      </c>
      <c r="BP18" s="719"/>
      <c r="BQ18" s="719">
        <v>6</v>
      </c>
      <c r="BR18" s="57"/>
      <c r="BS18" s="687"/>
      <c r="BT18" s="29"/>
      <c r="BU18" s="56"/>
      <c r="BV18" s="663"/>
      <c r="BW18" s="35"/>
      <c r="BX18" s="12"/>
      <c r="BY18" s="12"/>
    </row>
    <row r="19" spans="1:77" ht="13.5" customHeight="1" thickTop="1" thickBot="1">
      <c r="A19" s="39"/>
      <c r="B19" s="1916"/>
      <c r="C19" s="1809"/>
      <c r="D19" s="1887"/>
      <c r="E19" s="1658" t="s">
        <v>509</v>
      </c>
      <c r="F19" s="320"/>
      <c r="G19" s="734"/>
      <c r="H19" s="222"/>
      <c r="I19" s="201"/>
      <c r="J19" s="222"/>
      <c r="K19" s="201"/>
      <c r="L19" s="222"/>
      <c r="M19" s="201"/>
      <c r="N19" s="305">
        <v>1</v>
      </c>
      <c r="O19" s="196"/>
      <c r="P19" s="197">
        <f t="shared" si="4"/>
        <v>0</v>
      </c>
      <c r="Q19" s="198"/>
      <c r="R19" s="1746" t="s">
        <v>549</v>
      </c>
      <c r="S19" s="330"/>
      <c r="T19" s="1419" t="s">
        <v>252</v>
      </c>
      <c r="U19" s="393"/>
      <c r="V19" s="39"/>
      <c r="W19" s="1920"/>
      <c r="X19" s="1899"/>
      <c r="Y19" s="1368" t="s">
        <v>381</v>
      </c>
      <c r="Z19" s="470"/>
      <c r="AA19" s="224"/>
      <c r="AB19" s="470"/>
      <c r="AC19" s="224"/>
      <c r="AD19" s="759"/>
      <c r="AE19" s="224"/>
      <c r="AF19" s="470"/>
      <c r="AG19" s="224"/>
      <c r="AH19" s="305">
        <v>2</v>
      </c>
      <c r="AI19" s="221"/>
      <c r="AJ19" s="197">
        <f t="shared" si="3"/>
        <v>0</v>
      </c>
      <c r="AK19" s="198"/>
      <c r="AL19" s="1453"/>
      <c r="AM19" s="1467"/>
      <c r="AN19" s="1680" t="s">
        <v>253</v>
      </c>
      <c r="AO19" s="41"/>
      <c r="AP19" s="40"/>
      <c r="AQ19" s="1925"/>
      <c r="AR19" s="1881"/>
      <c r="AS19" s="368"/>
      <c r="AT19" s="1355" t="s">
        <v>68</v>
      </c>
      <c r="AU19" s="1041"/>
      <c r="AV19" s="774"/>
      <c r="AW19" s="1041"/>
      <c r="AX19" s="658"/>
      <c r="AY19" s="1041"/>
      <c r="AZ19" s="1040"/>
      <c r="BA19" s="1039"/>
      <c r="BB19" s="658"/>
      <c r="BC19" s="357">
        <v>1</v>
      </c>
      <c r="BD19" s="656"/>
      <c r="BE19" s="197">
        <f>IF(BD19&gt;0,BC19,0)</f>
        <v>0</v>
      </c>
      <c r="BF19" s="356"/>
      <c r="BG19" s="1528"/>
      <c r="BH19" s="1608" t="s">
        <v>48</v>
      </c>
      <c r="BI19" s="1544"/>
      <c r="BJ19" s="164"/>
      <c r="BL19" s="688" t="s">
        <v>55</v>
      </c>
      <c r="BM19" s="1587" t="s">
        <v>466</v>
      </c>
      <c r="BN19" s="853"/>
      <c r="BO19" s="689"/>
      <c r="BP19" s="845" t="s">
        <v>330</v>
      </c>
      <c r="BQ19" s="689"/>
      <c r="BR19" s="689"/>
      <c r="BS19" s="690">
        <f>BR20+BR24+BR25+BR26</f>
        <v>24</v>
      </c>
      <c r="BT19" s="36"/>
      <c r="BU19" s="667"/>
      <c r="BV19" s="663"/>
      <c r="BW19" s="35"/>
      <c r="BX19" s="12"/>
      <c r="BY19" s="12"/>
    </row>
    <row r="20" spans="1:77" ht="13.5" customHeight="1" thickBot="1">
      <c r="A20" s="39"/>
      <c r="B20" s="1916"/>
      <c r="C20" s="1809"/>
      <c r="D20" s="1888"/>
      <c r="E20" s="1659" t="s">
        <v>510</v>
      </c>
      <c r="F20" s="94"/>
      <c r="G20" s="735"/>
      <c r="H20" s="97"/>
      <c r="I20" s="87"/>
      <c r="J20" s="97"/>
      <c r="K20" s="87"/>
      <c r="L20" s="97"/>
      <c r="M20" s="92"/>
      <c r="N20" s="205">
        <v>1</v>
      </c>
      <c r="O20" s="105"/>
      <c r="P20" s="126">
        <f t="shared" si="4"/>
        <v>0</v>
      </c>
      <c r="Q20" s="28"/>
      <c r="R20" s="1279" t="s">
        <v>550</v>
      </c>
      <c r="S20" s="125"/>
      <c r="T20" s="1420" t="s">
        <v>252</v>
      </c>
      <c r="U20" s="392"/>
      <c r="V20" s="39"/>
      <c r="W20" s="1920"/>
      <c r="X20" s="1899"/>
      <c r="Y20" s="1368" t="s">
        <v>382</v>
      </c>
      <c r="Z20" s="470"/>
      <c r="AA20" s="224"/>
      <c r="AB20" s="470"/>
      <c r="AC20" s="224"/>
      <c r="AD20" s="759"/>
      <c r="AE20" s="657"/>
      <c r="AF20" s="473"/>
      <c r="AG20" s="224"/>
      <c r="AH20" s="305">
        <v>1</v>
      </c>
      <c r="AI20" s="221"/>
      <c r="AJ20" s="197">
        <f t="shared" si="3"/>
        <v>0</v>
      </c>
      <c r="AK20" s="198"/>
      <c r="AL20" s="1453"/>
      <c r="AM20" s="1465" t="s">
        <v>48</v>
      </c>
      <c r="AN20" s="324" t="s">
        <v>220</v>
      </c>
      <c r="AO20" s="41"/>
      <c r="AP20" s="40"/>
      <c r="AQ20" s="1925"/>
      <c r="AR20" s="1881"/>
      <c r="AS20" s="290"/>
      <c r="AT20" s="1493" t="s">
        <v>69</v>
      </c>
      <c r="AU20" s="468"/>
      <c r="AV20" s="91"/>
      <c r="AW20" s="468"/>
      <c r="AX20" s="91"/>
      <c r="AY20" s="1174"/>
      <c r="AZ20" s="91"/>
      <c r="BA20" s="629"/>
      <c r="BB20" s="100"/>
      <c r="BC20" s="82">
        <v>2</v>
      </c>
      <c r="BD20" s="105"/>
      <c r="BE20" s="126">
        <f>IF(BD20&gt;0,BC20,0)</f>
        <v>0</v>
      </c>
      <c r="BF20" s="1464" t="s">
        <v>48</v>
      </c>
      <c r="BG20" s="2417" t="s">
        <v>573</v>
      </c>
      <c r="BH20" s="425"/>
      <c r="BI20" s="1545"/>
      <c r="BJ20" s="164"/>
      <c r="BL20" s="699" t="s">
        <v>56</v>
      </c>
      <c r="BM20" s="1588"/>
      <c r="BN20" s="1589" t="s">
        <v>467</v>
      </c>
      <c r="BO20" s="1588"/>
      <c r="BP20" s="846" t="s">
        <v>248</v>
      </c>
      <c r="BQ20" s="713"/>
      <c r="BR20" s="713">
        <v>9</v>
      </c>
      <c r="BS20" s="665"/>
      <c r="BT20" s="58"/>
      <c r="BU20" s="667"/>
      <c r="BV20" s="663"/>
      <c r="BW20" s="35"/>
      <c r="BX20" s="12"/>
      <c r="BY20" s="10"/>
    </row>
    <row r="21" spans="1:77" ht="13.5" customHeight="1" thickBot="1">
      <c r="A21" s="39"/>
      <c r="B21" s="1916"/>
      <c r="C21" s="1809"/>
      <c r="D21" s="258"/>
      <c r="E21" s="259" t="s">
        <v>224</v>
      </c>
      <c r="F21" s="260"/>
      <c r="G21" s="260"/>
      <c r="H21" s="260"/>
      <c r="I21" s="260"/>
      <c r="J21" s="260"/>
      <c r="K21" s="260"/>
      <c r="L21" s="260"/>
      <c r="M21" s="260"/>
      <c r="N21" s="55"/>
      <c r="O21" s="616"/>
      <c r="P21" s="138">
        <f>SUM(P22:P24)</f>
        <v>0</v>
      </c>
      <c r="Q21" s="1099">
        <f>SUM(N22:N24)</f>
        <v>4</v>
      </c>
      <c r="R21" s="1396" t="str">
        <f>IF(SUM(P22:P24)&gt;=Q21,"OK","未充足")</f>
        <v>未充足</v>
      </c>
      <c r="S21" s="79"/>
      <c r="T21" s="1421"/>
      <c r="U21" s="145"/>
      <c r="V21" s="39"/>
      <c r="W21" s="1920"/>
      <c r="X21" s="1899"/>
      <c r="Y21" s="1369" t="s">
        <v>383</v>
      </c>
      <c r="Z21" s="461"/>
      <c r="AA21" s="100"/>
      <c r="AB21" s="461"/>
      <c r="AC21" s="758"/>
      <c r="AD21" s="461"/>
      <c r="AE21" s="100"/>
      <c r="AF21" s="461"/>
      <c r="AG21" s="100"/>
      <c r="AH21" s="205">
        <v>2</v>
      </c>
      <c r="AI21" s="220"/>
      <c r="AJ21" s="140">
        <f t="shared" si="3"/>
        <v>0</v>
      </c>
      <c r="AK21" s="28"/>
      <c r="AL21" s="1447"/>
      <c r="AM21" s="1464"/>
      <c r="AN21" s="122"/>
      <c r="AO21" s="41"/>
      <c r="AP21" s="40"/>
      <c r="AQ21" s="1925"/>
      <c r="AR21" s="1881"/>
      <c r="AS21" s="1889" t="s">
        <v>129</v>
      </c>
      <c r="AT21" s="411" t="s">
        <v>235</v>
      </c>
      <c r="AU21" s="412"/>
      <c r="AV21" s="412"/>
      <c r="AW21" s="412"/>
      <c r="AX21" s="1308" t="s">
        <v>202</v>
      </c>
      <c r="AY21" s="1308"/>
      <c r="AZ21" s="938">
        <f>IF((BE21-BF21)&gt;0,BE21-BF21,0)</f>
        <v>0</v>
      </c>
      <c r="BA21" s="1309" t="s">
        <v>97</v>
      </c>
      <c r="BB21" s="1309"/>
      <c r="BC21" s="939">
        <f>IF((BE21-BH21)&gt;0,BE21-BH21,0)</f>
        <v>0</v>
      </c>
      <c r="BD21" s="413"/>
      <c r="BE21" s="414">
        <f>SUM(BE22:BE23)</f>
        <v>0</v>
      </c>
      <c r="BF21" s="415">
        <v>1</v>
      </c>
      <c r="BG21" s="1530" t="str">
        <f>IF(BE21&gt;=BF21,"OK","未充足")</f>
        <v>未充足</v>
      </c>
      <c r="BH21" s="416">
        <v>1</v>
      </c>
      <c r="BI21" s="1546" t="str">
        <f>IF(BE21&gt;=BH21,"OK","未充足")</f>
        <v>未充足</v>
      </c>
      <c r="BJ21" s="12"/>
      <c r="BL21" s="677" t="s">
        <v>233</v>
      </c>
      <c r="BM21" s="1590"/>
      <c r="BN21" s="678"/>
      <c r="BO21" s="677" t="s">
        <v>471</v>
      </c>
      <c r="BP21" s="29"/>
      <c r="BQ21" s="29">
        <v>5</v>
      </c>
      <c r="BR21" s="29"/>
      <c r="BS21" s="665"/>
      <c r="BT21" s="58"/>
      <c r="BU21" s="663"/>
      <c r="BV21" s="663"/>
      <c r="BW21" s="663"/>
      <c r="BX21" s="12"/>
      <c r="BY21" s="12"/>
    </row>
    <row r="22" spans="1:77" ht="13.5" customHeight="1" thickTop="1">
      <c r="A22" s="39"/>
      <c r="B22" s="1916"/>
      <c r="C22" s="1809"/>
      <c r="D22" s="258"/>
      <c r="E22" s="1660" t="s">
        <v>115</v>
      </c>
      <c r="F22" s="1208"/>
      <c r="G22" s="280"/>
      <c r="H22" s="222"/>
      <c r="I22" s="280"/>
      <c r="J22" s="222"/>
      <c r="K22" s="1135"/>
      <c r="L22" s="222"/>
      <c r="M22" s="280"/>
      <c r="N22" s="202">
        <v>2</v>
      </c>
      <c r="O22" s="310"/>
      <c r="P22" s="203">
        <f t="shared" ref="P22:P24" si="5">IF(O22&gt;0,N22,0)</f>
        <v>0</v>
      </c>
      <c r="Q22" s="198"/>
      <c r="R22" s="1393"/>
      <c r="S22" s="190"/>
      <c r="T22" s="1422"/>
      <c r="U22" s="145"/>
      <c r="V22" s="39"/>
      <c r="W22" s="1920"/>
      <c r="X22" s="1899"/>
      <c r="Y22" s="1370" t="s">
        <v>392</v>
      </c>
      <c r="Z22" s="464"/>
      <c r="AA22" s="314"/>
      <c r="AB22" s="464"/>
      <c r="AC22" s="314"/>
      <c r="AD22" s="1327"/>
      <c r="AE22" s="1328"/>
      <c r="AF22" s="472"/>
      <c r="AG22" s="314"/>
      <c r="AH22" s="186">
        <v>2</v>
      </c>
      <c r="AI22" s="316"/>
      <c r="AJ22" s="188">
        <f t="shared" si="3"/>
        <v>0</v>
      </c>
      <c r="AK22" s="189"/>
      <c r="AL22" s="1454"/>
      <c r="AM22" s="1468" t="s">
        <v>48</v>
      </c>
      <c r="AN22" s="324" t="s">
        <v>220</v>
      </c>
      <c r="AO22" s="41"/>
      <c r="AP22" s="40"/>
      <c r="AQ22" s="1925"/>
      <c r="AR22" s="1881"/>
      <c r="AS22" s="1890"/>
      <c r="AT22" s="1494" t="s">
        <v>172</v>
      </c>
      <c r="AU22" s="1033"/>
      <c r="AV22" s="755"/>
      <c r="AW22" s="465"/>
      <c r="AX22" s="223"/>
      <c r="AY22" s="465"/>
      <c r="AZ22" s="1035"/>
      <c r="BA22" s="1037"/>
      <c r="BB22" s="210"/>
      <c r="BC22" s="74">
        <v>1</v>
      </c>
      <c r="BD22" s="103"/>
      <c r="BE22" s="136">
        <f>IF(BD22&gt;0,BC22,0)</f>
        <v>0</v>
      </c>
      <c r="BF22" s="23"/>
      <c r="BG22" s="1531"/>
      <c r="BH22" s="1853" t="s">
        <v>194</v>
      </c>
      <c r="BI22" s="1544"/>
      <c r="BJ22" s="12"/>
      <c r="BL22" s="673" t="s">
        <v>234</v>
      </c>
      <c r="BM22" s="1591"/>
      <c r="BN22" s="676"/>
      <c r="BO22" s="673" t="s">
        <v>472</v>
      </c>
      <c r="BP22" s="29"/>
      <c r="BQ22" s="29">
        <v>3</v>
      </c>
      <c r="BR22" s="29"/>
      <c r="BS22" s="665"/>
      <c r="BT22" s="58"/>
      <c r="BU22" s="667"/>
      <c r="BV22" s="663"/>
      <c r="BW22" s="35"/>
      <c r="BX22" s="12"/>
      <c r="BY22" s="12"/>
    </row>
    <row r="23" spans="1:77" ht="13.5" customHeight="1" thickBot="1">
      <c r="A23" s="39"/>
      <c r="B23" s="1916"/>
      <c r="C23" s="1809"/>
      <c r="D23" s="258"/>
      <c r="E23" s="1661" t="s">
        <v>116</v>
      </c>
      <c r="F23" s="738"/>
      <c r="G23" s="92"/>
      <c r="H23" s="97"/>
      <c r="I23" s="92"/>
      <c r="J23" s="97"/>
      <c r="K23" s="92"/>
      <c r="L23" s="97"/>
      <c r="M23" s="92"/>
      <c r="N23" s="78">
        <v>1</v>
      </c>
      <c r="O23" s="106"/>
      <c r="P23" s="126">
        <f t="shared" si="5"/>
        <v>0</v>
      </c>
      <c r="Q23" s="28"/>
      <c r="R23" s="1746" t="s">
        <v>551</v>
      </c>
      <c r="S23" s="330"/>
      <c r="T23" s="1423"/>
      <c r="U23" s="392"/>
      <c r="V23" s="39"/>
      <c r="W23" s="1920"/>
      <c r="X23" s="1899"/>
      <c r="Y23" s="1368" t="s">
        <v>384</v>
      </c>
      <c r="Z23" s="470"/>
      <c r="AA23" s="224"/>
      <c r="AB23" s="470"/>
      <c r="AC23" s="224"/>
      <c r="AD23" s="759"/>
      <c r="AE23" s="224"/>
      <c r="AF23" s="470"/>
      <c r="AG23" s="224"/>
      <c r="AH23" s="305">
        <v>2</v>
      </c>
      <c r="AI23" s="221"/>
      <c r="AJ23" s="197">
        <f t="shared" si="3"/>
        <v>0</v>
      </c>
      <c r="AK23" s="198"/>
      <c r="AL23" s="1402"/>
      <c r="AM23" s="1466"/>
      <c r="AN23" s="1680" t="s">
        <v>253</v>
      </c>
      <c r="AO23" s="41"/>
      <c r="AP23" s="40"/>
      <c r="AQ23" s="1925"/>
      <c r="AR23" s="1881"/>
      <c r="AS23" s="1891"/>
      <c r="AT23" s="1495" t="s">
        <v>173</v>
      </c>
      <c r="AU23" s="1034"/>
      <c r="AV23" s="1032"/>
      <c r="AW23" s="467"/>
      <c r="AX23" s="211"/>
      <c r="AY23" s="467"/>
      <c r="AZ23" s="1036"/>
      <c r="BA23" s="1038"/>
      <c r="BB23" s="1338"/>
      <c r="BC23" s="1339">
        <v>1</v>
      </c>
      <c r="BD23" s="1244"/>
      <c r="BE23" s="273">
        <f>IF(BD23&gt;0,BC23,0)</f>
        <v>0</v>
      </c>
      <c r="BF23" s="1340"/>
      <c r="BG23" s="1532"/>
      <c r="BH23" s="1854"/>
      <c r="BI23" s="1439"/>
      <c r="BJ23" s="12"/>
      <c r="BL23" s="555" t="s">
        <v>235</v>
      </c>
      <c r="BM23" s="1592"/>
      <c r="BN23" s="701"/>
      <c r="BO23" s="555" t="s">
        <v>473</v>
      </c>
      <c r="BP23" s="57"/>
      <c r="BQ23" s="57">
        <v>1</v>
      </c>
      <c r="BR23" s="57"/>
      <c r="BS23" s="665"/>
      <c r="BT23" s="58"/>
      <c r="BU23" s="668"/>
      <c r="BV23" s="663"/>
      <c r="BW23" s="663"/>
      <c r="BX23" s="12"/>
      <c r="BY23" s="12"/>
    </row>
    <row r="24" spans="1:77" ht="13.5" customHeight="1" thickBot="1">
      <c r="A24" s="39"/>
      <c r="B24" s="1916"/>
      <c r="C24" s="1809"/>
      <c r="D24" s="281"/>
      <c r="E24" s="1349" t="s">
        <v>117</v>
      </c>
      <c r="F24" s="207"/>
      <c r="G24" s="272"/>
      <c r="H24" s="275"/>
      <c r="I24" s="272"/>
      <c r="J24" s="740"/>
      <c r="K24" s="272"/>
      <c r="L24" s="275"/>
      <c r="M24" s="272"/>
      <c r="N24" s="199">
        <v>1</v>
      </c>
      <c r="O24" s="108"/>
      <c r="P24" s="137">
        <f t="shared" si="5"/>
        <v>0</v>
      </c>
      <c r="Q24" s="174"/>
      <c r="R24" s="1279" t="s">
        <v>549</v>
      </c>
      <c r="S24" s="125"/>
      <c r="T24" s="1424"/>
      <c r="U24" s="145"/>
      <c r="V24" s="39"/>
      <c r="W24" s="1920"/>
      <c r="X24" s="1899"/>
      <c r="Y24" s="1368" t="s">
        <v>393</v>
      </c>
      <c r="Z24" s="470"/>
      <c r="AA24" s="224"/>
      <c r="AB24" s="470"/>
      <c r="AC24" s="224"/>
      <c r="AD24" s="759"/>
      <c r="AE24" s="224"/>
      <c r="AF24" s="470"/>
      <c r="AG24" s="224"/>
      <c r="AH24" s="305">
        <v>2</v>
      </c>
      <c r="AI24" s="221"/>
      <c r="AJ24" s="197">
        <f t="shared" si="3"/>
        <v>0</v>
      </c>
      <c r="AK24" s="198"/>
      <c r="AL24" s="1455"/>
      <c r="AM24" s="1467"/>
      <c r="AN24" s="1680" t="s">
        <v>253</v>
      </c>
      <c r="AO24" s="18"/>
      <c r="AP24" s="40"/>
      <c r="AQ24" s="1925"/>
      <c r="AR24" s="1881"/>
      <c r="AS24" s="1892" t="s">
        <v>370</v>
      </c>
      <c r="AT24" s="1496" t="s">
        <v>362</v>
      </c>
      <c r="AU24" s="469"/>
      <c r="AV24" s="345"/>
      <c r="AW24" s="469"/>
      <c r="AX24" s="345"/>
      <c r="AY24" s="469"/>
      <c r="AZ24" s="1314"/>
      <c r="BA24" s="1049"/>
      <c r="BB24" s="224"/>
      <c r="BC24" s="226">
        <v>1</v>
      </c>
      <c r="BD24" s="196"/>
      <c r="BE24" s="203">
        <f t="shared" ref="BE24:BE26" si="6">IF(BD24&gt;0,BC24,0)</f>
        <v>0</v>
      </c>
      <c r="BF24" s="1337"/>
      <c r="BG24" s="1533"/>
      <c r="BH24" s="636"/>
      <c r="BI24" s="1547"/>
      <c r="BJ24" s="12"/>
      <c r="BL24" s="702" t="s">
        <v>57</v>
      </c>
      <c r="BM24" s="1593"/>
      <c r="BN24" s="1594" t="s">
        <v>468</v>
      </c>
      <c r="BO24" s="1593"/>
      <c r="BP24" s="714"/>
      <c r="BQ24" s="714"/>
      <c r="BR24" s="714">
        <v>1</v>
      </c>
      <c r="BS24" s="665"/>
      <c r="BT24" s="58"/>
      <c r="BU24" s="667"/>
      <c r="BV24" s="663"/>
      <c r="BW24" s="35"/>
      <c r="BX24" s="12"/>
    </row>
    <row r="25" spans="1:77" ht="13.5" customHeight="1" thickBot="1">
      <c r="A25" s="39"/>
      <c r="B25" s="1916"/>
      <c r="C25" s="1809"/>
      <c r="D25" s="1895" t="s">
        <v>188</v>
      </c>
      <c r="E25" s="261" t="s">
        <v>225</v>
      </c>
      <c r="F25" s="262"/>
      <c r="G25" s="262"/>
      <c r="H25" s="262"/>
      <c r="I25" s="262"/>
      <c r="J25" s="262"/>
      <c r="K25" s="262"/>
      <c r="L25" s="262"/>
      <c r="M25" s="262"/>
      <c r="N25" s="263"/>
      <c r="O25" s="311"/>
      <c r="P25" s="426">
        <f>SUM(P26:P28)</f>
        <v>0</v>
      </c>
      <c r="Q25" s="1100">
        <f>SUM(N26:N28)</f>
        <v>6</v>
      </c>
      <c r="R25" s="1397" t="str">
        <f>IF(SUM(P26:P28)&gt;=Q25,"OK","未充足")</f>
        <v>未充足</v>
      </c>
      <c r="S25" s="264"/>
      <c r="T25" s="1425"/>
      <c r="U25" s="394"/>
      <c r="V25" s="39"/>
      <c r="W25" s="1920"/>
      <c r="X25" s="1899"/>
      <c r="Y25" s="1368" t="s">
        <v>394</v>
      </c>
      <c r="Z25" s="461"/>
      <c r="AA25" s="100"/>
      <c r="AB25" s="461"/>
      <c r="AC25" s="100"/>
      <c r="AD25" s="761"/>
      <c r="AE25" s="100"/>
      <c r="AF25" s="461"/>
      <c r="AG25" s="100"/>
      <c r="AH25" s="205">
        <v>2</v>
      </c>
      <c r="AI25" s="220"/>
      <c r="AJ25" s="140">
        <f t="shared" si="3"/>
        <v>0</v>
      </c>
      <c r="AK25" s="28"/>
      <c r="AL25" s="1455"/>
      <c r="AM25" s="1469"/>
      <c r="AN25" s="1680" t="s">
        <v>253</v>
      </c>
      <c r="AO25" s="18"/>
      <c r="AP25" s="40"/>
      <c r="AQ25" s="1925"/>
      <c r="AR25" s="1881"/>
      <c r="AS25" s="1893"/>
      <c r="AT25" s="1496" t="s">
        <v>363</v>
      </c>
      <c r="AU25" s="469"/>
      <c r="AV25" s="345"/>
      <c r="AW25" s="775"/>
      <c r="AX25" s="345"/>
      <c r="AY25" s="469"/>
      <c r="AZ25" s="1315"/>
      <c r="BA25" s="1049"/>
      <c r="BB25" s="345"/>
      <c r="BC25" s="638">
        <v>1</v>
      </c>
      <c r="BD25" s="349"/>
      <c r="BE25" s="457">
        <f t="shared" si="6"/>
        <v>0</v>
      </c>
      <c r="BF25" s="458"/>
      <c r="BG25" s="1682" t="s">
        <v>518</v>
      </c>
      <c r="BH25" s="639"/>
      <c r="BI25" s="1673"/>
      <c r="BJ25" s="10"/>
      <c r="BL25" s="704" t="s">
        <v>240</v>
      </c>
      <c r="BM25" s="1595"/>
      <c r="BN25" s="1596" t="s">
        <v>469</v>
      </c>
      <c r="BO25" s="706"/>
      <c r="BP25" s="706"/>
      <c r="BQ25" s="706"/>
      <c r="BR25" s="715">
        <v>12</v>
      </c>
      <c r="BS25" s="665"/>
      <c r="BT25" s="29"/>
      <c r="BU25" s="56"/>
      <c r="BV25" s="663"/>
      <c r="BW25" s="44"/>
      <c r="BX25" s="12"/>
      <c r="BY25" s="12"/>
    </row>
    <row r="26" spans="1:77" ht="13.5" customHeight="1" thickTop="1" thickBot="1">
      <c r="A26" s="39"/>
      <c r="B26" s="1916"/>
      <c r="C26" s="1809"/>
      <c r="D26" s="1896"/>
      <c r="E26" s="1662" t="s">
        <v>492</v>
      </c>
      <c r="F26" s="741"/>
      <c r="G26" s="279"/>
      <c r="H26" s="193"/>
      <c r="I26" s="194"/>
      <c r="J26" s="193"/>
      <c r="K26" s="1136"/>
      <c r="L26" s="193"/>
      <c r="M26" s="194"/>
      <c r="N26" s="83">
        <v>2</v>
      </c>
      <c r="O26" s="103"/>
      <c r="P26" s="126">
        <f>IF(O26&gt;0,N26,0)</f>
        <v>0</v>
      </c>
      <c r="Q26" s="198"/>
      <c r="R26" s="1393"/>
      <c r="S26" s="190"/>
      <c r="T26" s="1418" t="s">
        <v>252</v>
      </c>
      <c r="U26" s="395"/>
      <c r="V26" s="39"/>
      <c r="W26" s="1920"/>
      <c r="X26" s="1899"/>
      <c r="Y26" s="1371" t="s">
        <v>395</v>
      </c>
      <c r="Z26" s="464"/>
      <c r="AA26" s="314"/>
      <c r="AB26" s="464"/>
      <c r="AC26" s="757"/>
      <c r="AD26" s="464"/>
      <c r="AE26" s="314"/>
      <c r="AF26" s="464"/>
      <c r="AG26" s="314"/>
      <c r="AH26" s="186">
        <v>2</v>
      </c>
      <c r="AI26" s="316"/>
      <c r="AJ26" s="188">
        <f t="shared" si="3"/>
        <v>0</v>
      </c>
      <c r="AK26" s="189"/>
      <c r="AL26" s="1455"/>
      <c r="AM26" s="1465"/>
      <c r="AN26" s="1680" t="s">
        <v>253</v>
      </c>
      <c r="AO26" s="18"/>
      <c r="AP26" s="40"/>
      <c r="AQ26" s="1925"/>
      <c r="AR26" s="1882"/>
      <c r="AS26" s="1894"/>
      <c r="AT26" s="1497" t="s">
        <v>364</v>
      </c>
      <c r="AU26" s="1325"/>
      <c r="AV26" s="1326"/>
      <c r="AW26" s="1325"/>
      <c r="AX26" s="345"/>
      <c r="AY26" s="469"/>
      <c r="AZ26" s="1316"/>
      <c r="BA26" s="1049"/>
      <c r="BB26" s="345"/>
      <c r="BC26" s="84">
        <v>1</v>
      </c>
      <c r="BD26" s="107"/>
      <c r="BE26" s="179">
        <f t="shared" si="6"/>
        <v>0</v>
      </c>
      <c r="BF26" s="371"/>
      <c r="BG26" s="1628" t="s">
        <v>523</v>
      </c>
      <c r="BH26" s="640"/>
      <c r="BI26" s="1628"/>
      <c r="BJ26" s="10"/>
      <c r="BL26" s="847" t="s">
        <v>58</v>
      </c>
      <c r="BM26" s="1597"/>
      <c r="BN26" s="1598"/>
      <c r="BO26" s="850" t="s">
        <v>470</v>
      </c>
      <c r="BP26" s="849"/>
      <c r="BQ26" s="849"/>
      <c r="BR26" s="850">
        <v>2</v>
      </c>
      <c r="BS26" s="851"/>
      <c r="BT26" s="852"/>
      <c r="BU26" s="56"/>
      <c r="BV26" s="35"/>
      <c r="BW26" s="45"/>
    </row>
    <row r="27" spans="1:77" ht="13.5" customHeight="1" thickTop="1" thickBot="1">
      <c r="A27" s="39"/>
      <c r="B27" s="1916"/>
      <c r="C27" s="1809"/>
      <c r="D27" s="1896"/>
      <c r="E27" s="1663" t="s">
        <v>494</v>
      </c>
      <c r="F27" s="1317"/>
      <c r="G27" s="1318"/>
      <c r="H27" s="193"/>
      <c r="I27" s="194"/>
      <c r="J27" s="193"/>
      <c r="K27" s="1137"/>
      <c r="L27" s="193"/>
      <c r="M27" s="194"/>
      <c r="N27" s="75">
        <v>2</v>
      </c>
      <c r="O27" s="104"/>
      <c r="P27" s="127">
        <f t="shared" ref="P27:P28" si="7">IF(O27&gt;0,N27,0)</f>
        <v>0</v>
      </c>
      <c r="Q27" s="28"/>
      <c r="R27" s="1394"/>
      <c r="S27" s="330"/>
      <c r="T27" s="1423"/>
      <c r="U27" s="392"/>
      <c r="V27" s="39"/>
      <c r="W27" s="1920"/>
      <c r="X27" s="1899"/>
      <c r="Y27" s="1368" t="s">
        <v>385</v>
      </c>
      <c r="Z27" s="470"/>
      <c r="AA27" s="224"/>
      <c r="AB27" s="470"/>
      <c r="AC27" s="745"/>
      <c r="AD27" s="470"/>
      <c r="AE27" s="224"/>
      <c r="AF27" s="470"/>
      <c r="AG27" s="224"/>
      <c r="AH27" s="305">
        <v>2</v>
      </c>
      <c r="AI27" s="221"/>
      <c r="AJ27" s="197">
        <f t="shared" si="3"/>
        <v>0</v>
      </c>
      <c r="AK27" s="198"/>
      <c r="AL27" s="1455"/>
      <c r="AM27" s="1466"/>
      <c r="AN27" s="1680" t="s">
        <v>253</v>
      </c>
      <c r="AO27" s="18"/>
      <c r="AP27" s="40"/>
      <c r="AQ27" s="1925"/>
      <c r="AR27" s="1906" t="s">
        <v>322</v>
      </c>
      <c r="AS27" s="1907"/>
      <c r="AT27" s="387" t="s">
        <v>57</v>
      </c>
      <c r="AU27" s="1912"/>
      <c r="AV27" s="1913"/>
      <c r="AW27" s="1913"/>
      <c r="AX27" s="1914"/>
      <c r="AY27" s="1914"/>
      <c r="AZ27" s="1307"/>
      <c r="BA27" s="1914"/>
      <c r="BB27" s="1914"/>
      <c r="BC27" s="946"/>
      <c r="BD27" s="303"/>
      <c r="BE27" s="232">
        <f>SUM(BE28:BE29)</f>
        <v>0</v>
      </c>
      <c r="BF27" s="233">
        <v>1</v>
      </c>
      <c r="BG27" s="1534" t="str">
        <f>IF(BE27=BF27,"OK","未充足")</f>
        <v>未充足</v>
      </c>
      <c r="BH27" s="141">
        <v>1</v>
      </c>
      <c r="BI27" s="1548" t="str">
        <f>IF(BE27&gt;=BH27,"OK","未充足")</f>
        <v>未充足</v>
      </c>
      <c r="BJ27" s="164" t="s">
        <v>294</v>
      </c>
      <c r="BL27" s="1739" t="s">
        <v>548</v>
      </c>
      <c r="BM27" s="1740"/>
      <c r="BN27" s="1741"/>
      <c r="BO27" s="1742" t="s">
        <v>543</v>
      </c>
      <c r="BP27" s="1743"/>
      <c r="BQ27" s="1743"/>
      <c r="BR27" s="1743"/>
      <c r="BS27" s="1743"/>
      <c r="BT27" s="1744"/>
      <c r="BU27" s="56"/>
      <c r="BV27" s="35"/>
      <c r="BW27" s="45"/>
    </row>
    <row r="28" spans="1:77" ht="13.5" customHeight="1" thickTop="1" thickBot="1">
      <c r="A28" s="39"/>
      <c r="B28" s="1916"/>
      <c r="C28" s="1809"/>
      <c r="D28" s="1897"/>
      <c r="E28" s="1664" t="s">
        <v>493</v>
      </c>
      <c r="F28" s="300"/>
      <c r="G28" s="743"/>
      <c r="H28" s="193"/>
      <c r="I28" s="194"/>
      <c r="J28" s="193"/>
      <c r="K28" s="1138"/>
      <c r="L28" s="193"/>
      <c r="M28" s="194"/>
      <c r="N28" s="301">
        <v>2</v>
      </c>
      <c r="O28" s="108"/>
      <c r="P28" s="273">
        <f t="shared" si="7"/>
        <v>0</v>
      </c>
      <c r="Q28" s="174"/>
      <c r="R28" s="1395"/>
      <c r="S28" s="125"/>
      <c r="T28" s="1424"/>
      <c r="U28" s="394"/>
      <c r="V28" s="39"/>
      <c r="W28" s="1920"/>
      <c r="X28" s="1899"/>
      <c r="Y28" s="1368" t="s">
        <v>396</v>
      </c>
      <c r="Z28" s="461"/>
      <c r="AA28" s="100"/>
      <c r="AB28" s="461"/>
      <c r="AC28" s="100"/>
      <c r="AD28" s="461"/>
      <c r="AE28" s="763"/>
      <c r="AF28" s="650"/>
      <c r="AG28" s="100"/>
      <c r="AH28" s="205">
        <v>2</v>
      </c>
      <c r="AI28" s="220"/>
      <c r="AJ28" s="140">
        <f t="shared" si="3"/>
        <v>0</v>
      </c>
      <c r="AK28" s="189"/>
      <c r="AL28" s="1455"/>
      <c r="AM28" s="1465" t="s">
        <v>48</v>
      </c>
      <c r="AN28" s="324" t="s">
        <v>220</v>
      </c>
      <c r="AO28" s="18"/>
      <c r="AP28" s="40"/>
      <c r="AQ28" s="1925"/>
      <c r="AR28" s="1908"/>
      <c r="AS28" s="1909"/>
      <c r="AT28" s="1498" t="s">
        <v>71</v>
      </c>
      <c r="AU28" s="777"/>
      <c r="AV28" s="223"/>
      <c r="AW28" s="465"/>
      <c r="AX28" s="223"/>
      <c r="AY28" s="465"/>
      <c r="AZ28" s="1249"/>
      <c r="BA28" s="628"/>
      <c r="BB28" s="223"/>
      <c r="BC28" s="71">
        <v>1</v>
      </c>
      <c r="BD28" s="945"/>
      <c r="BE28" s="197">
        <f>IF(BD28&gt;0,BC28,0)</f>
        <v>0</v>
      </c>
      <c r="BF28" s="942"/>
      <c r="BG28" s="1838" t="s">
        <v>456</v>
      </c>
      <c r="BH28" s="1853" t="s">
        <v>194</v>
      </c>
      <c r="BI28" s="1671" t="s">
        <v>518</v>
      </c>
      <c r="BK28" s="36"/>
      <c r="BL28" s="14"/>
      <c r="BM28" s="209"/>
      <c r="BN28" s="666"/>
      <c r="BO28" s="665"/>
      <c r="BP28" s="665"/>
      <c r="BQ28" s="665"/>
      <c r="BR28" s="665"/>
      <c r="BS28" s="665"/>
      <c r="BT28" s="29"/>
      <c r="BU28" s="662"/>
      <c r="BV28" s="19"/>
      <c r="BW28" s="12"/>
    </row>
    <row r="29" spans="1:77" ht="13.5" customHeight="1" thickBot="1">
      <c r="A29" s="39"/>
      <c r="B29" s="1916"/>
      <c r="C29" s="1347"/>
      <c r="D29" s="1779" t="s">
        <v>129</v>
      </c>
      <c r="E29" s="1181" t="s">
        <v>226</v>
      </c>
      <c r="F29" s="1182"/>
      <c r="G29" s="1182"/>
      <c r="H29" s="1182"/>
      <c r="I29" s="1182"/>
      <c r="J29" s="1182"/>
      <c r="K29" s="1182"/>
      <c r="L29" s="1182"/>
      <c r="M29" s="1182"/>
      <c r="N29" s="1183"/>
      <c r="O29" s="1184"/>
      <c r="P29" s="1185">
        <f>SUM(P30:P31)</f>
        <v>0</v>
      </c>
      <c r="Q29" s="1186">
        <v>2</v>
      </c>
      <c r="R29" s="1398" t="str">
        <f>IF(SUM(P30:P31)&gt;=Q29,"OK","未充足")</f>
        <v>未充足</v>
      </c>
      <c r="S29" s="1186"/>
      <c r="T29" s="1426"/>
      <c r="U29" s="394"/>
      <c r="V29" s="39"/>
      <c r="W29" s="1920"/>
      <c r="X29" s="1899"/>
      <c r="Y29" s="1369" t="s">
        <v>397</v>
      </c>
      <c r="Z29" s="463"/>
      <c r="AA29" s="210"/>
      <c r="AB29" s="463"/>
      <c r="AC29" s="210"/>
      <c r="AD29" s="778"/>
      <c r="AE29" s="210"/>
      <c r="AF29" s="463"/>
      <c r="AG29" s="210"/>
      <c r="AH29" s="72">
        <v>2</v>
      </c>
      <c r="AI29" s="219"/>
      <c r="AJ29" s="217">
        <f t="shared" si="3"/>
        <v>0</v>
      </c>
      <c r="AK29" s="198"/>
      <c r="AL29" s="1455"/>
      <c r="AM29" s="1467"/>
      <c r="AN29" s="1680" t="s">
        <v>253</v>
      </c>
      <c r="AO29" s="41"/>
      <c r="AP29" s="40"/>
      <c r="AQ29" s="1925"/>
      <c r="AR29" s="1910"/>
      <c r="AS29" s="1911"/>
      <c r="AT29" s="1499" t="s">
        <v>361</v>
      </c>
      <c r="AU29" s="759"/>
      <c r="AV29" s="224"/>
      <c r="AW29" s="470"/>
      <c r="AX29" s="224"/>
      <c r="AY29" s="470"/>
      <c r="AZ29" s="1250"/>
      <c r="BA29" s="473"/>
      <c r="BB29" s="224"/>
      <c r="BC29" s="305">
        <v>1</v>
      </c>
      <c r="BD29" s="187"/>
      <c r="BE29" s="197">
        <f t="shared" ref="BE29" si="8">IF(BD29&gt;0,BC29,0)</f>
        <v>0</v>
      </c>
      <c r="BF29" s="198"/>
      <c r="BG29" s="1839"/>
      <c r="BH29" s="1854"/>
      <c r="BI29" s="1672" t="s">
        <v>479</v>
      </c>
      <c r="BJ29" s="12"/>
      <c r="BK29" s="36"/>
      <c r="BL29" s="12"/>
      <c r="BM29" s="12"/>
      <c r="BN29" s="12"/>
      <c r="BO29" s="12"/>
      <c r="BP29" s="12"/>
      <c r="BQ29" s="12"/>
      <c r="BR29" s="12"/>
      <c r="BS29" s="12"/>
      <c r="BT29" s="12"/>
      <c r="BU29" s="12"/>
      <c r="BV29" s="12"/>
      <c r="BW29" s="12"/>
    </row>
    <row r="30" spans="1:77" ht="13.5" customHeight="1" thickTop="1" thickBot="1">
      <c r="A30" s="39"/>
      <c r="B30" s="1916"/>
      <c r="C30" s="1347"/>
      <c r="D30" s="1780"/>
      <c r="E30" s="1351" t="s">
        <v>113</v>
      </c>
      <c r="F30" s="94"/>
      <c r="G30" s="736"/>
      <c r="H30" s="97"/>
      <c r="I30" s="89"/>
      <c r="J30" s="97"/>
      <c r="K30" s="89"/>
      <c r="L30" s="97"/>
      <c r="M30" s="92"/>
      <c r="N30" s="205">
        <v>2</v>
      </c>
      <c r="O30" s="103"/>
      <c r="P30" s="126">
        <f t="shared" ref="P30:P31" si="9">IF(O30&gt;0,N30,0)</f>
        <v>0</v>
      </c>
      <c r="Q30" s="28"/>
      <c r="R30" s="1956" t="s">
        <v>527</v>
      </c>
      <c r="S30" s="125"/>
      <c r="T30" s="1427"/>
      <c r="U30" s="394"/>
      <c r="V30" s="39"/>
      <c r="W30" s="1920"/>
      <c r="X30" s="1899"/>
      <c r="Y30" s="1370" t="s">
        <v>398</v>
      </c>
      <c r="Z30" s="464"/>
      <c r="AA30" s="314"/>
      <c r="AB30" s="464"/>
      <c r="AC30" s="314"/>
      <c r="AD30" s="464"/>
      <c r="AE30" s="757"/>
      <c r="AF30" s="464"/>
      <c r="AG30" s="314"/>
      <c r="AH30" s="186">
        <v>2</v>
      </c>
      <c r="AI30" s="316"/>
      <c r="AJ30" s="188">
        <f t="shared" si="3"/>
        <v>0</v>
      </c>
      <c r="AK30" s="198"/>
      <c r="AL30" s="1455"/>
      <c r="AM30" s="1469"/>
      <c r="AN30" s="1680" t="s">
        <v>253</v>
      </c>
      <c r="AO30" s="41"/>
      <c r="AP30" s="40"/>
      <c r="AQ30" s="1925"/>
      <c r="AR30" s="1840" t="s">
        <v>421</v>
      </c>
      <c r="AS30" s="2412"/>
      <c r="AT30" s="116" t="s">
        <v>237</v>
      </c>
      <c r="AU30" s="948"/>
      <c r="AV30" s="948"/>
      <c r="AW30" s="948"/>
      <c r="AX30" s="1311" t="s">
        <v>202</v>
      </c>
      <c r="AY30" s="1311"/>
      <c r="AZ30" s="1311">
        <f>IF(((SUM(BE31:BE62)+SUM(BE64:BE67))-BF30)&gt;0,(SUM(BE31:BE62)+SUM(BE64:BE67))-BF30,0)</f>
        <v>0</v>
      </c>
      <c r="BA30" s="1311" t="s">
        <v>97</v>
      </c>
      <c r="BB30" s="1311"/>
      <c r="BC30" s="418">
        <f>IF((BE30-BH30)&gt;0,BE30-BH30,0)</f>
        <v>0</v>
      </c>
      <c r="BD30" s="376"/>
      <c r="BE30" s="139">
        <f>IF(BA$68=1,SUM(BE31:BE67),SUM(BE31:BE67)+BE68)</f>
        <v>0</v>
      </c>
      <c r="BF30" s="80">
        <v>12</v>
      </c>
      <c r="BG30" s="1551" t="str">
        <f>IF((SUM(BE31:BE62)+SUM(BE64:BE67))&gt;=BF30,"OK","未充足")</f>
        <v>未充足</v>
      </c>
      <c r="BH30" s="142">
        <v>8</v>
      </c>
      <c r="BI30" s="1549" t="str">
        <f>IF(BE30&gt;=BH30,"OK","未充足")</f>
        <v>未充足</v>
      </c>
      <c r="BJ30" s="164"/>
      <c r="BK30" s="12"/>
      <c r="BL30" s="36"/>
      <c r="BM30" s="36"/>
      <c r="BN30" s="36"/>
      <c r="BO30" s="36"/>
    </row>
    <row r="31" spans="1:77" ht="13.5" customHeight="1" thickTop="1" thickBot="1">
      <c r="A31" s="39"/>
      <c r="B31" s="1916"/>
      <c r="C31" s="1348"/>
      <c r="D31" s="1781"/>
      <c r="E31" s="1344" t="s">
        <v>114</v>
      </c>
      <c r="F31" s="313"/>
      <c r="G31" s="737"/>
      <c r="H31" s="308"/>
      <c r="I31" s="272"/>
      <c r="J31" s="308"/>
      <c r="K31" s="272"/>
      <c r="L31" s="308"/>
      <c r="M31" s="185"/>
      <c r="N31" s="186">
        <v>2</v>
      </c>
      <c r="O31" s="108"/>
      <c r="P31" s="188">
        <f t="shared" si="9"/>
        <v>0</v>
      </c>
      <c r="Q31" s="189"/>
      <c r="R31" s="1957"/>
      <c r="S31" s="190"/>
      <c r="T31" s="1428"/>
      <c r="U31" s="392"/>
      <c r="V31" s="39"/>
      <c r="W31" s="1920"/>
      <c r="X31" s="1899"/>
      <c r="Y31" s="1368" t="s">
        <v>386</v>
      </c>
      <c r="Z31" s="470"/>
      <c r="AA31" s="224"/>
      <c r="AB31" s="470"/>
      <c r="AC31" s="224"/>
      <c r="AD31" s="470"/>
      <c r="AE31" s="745"/>
      <c r="AF31" s="470"/>
      <c r="AG31" s="224"/>
      <c r="AH31" s="305">
        <v>2</v>
      </c>
      <c r="AI31" s="221"/>
      <c r="AJ31" s="197">
        <f t="shared" si="3"/>
        <v>0</v>
      </c>
      <c r="AK31" s="28"/>
      <c r="AL31" s="1455"/>
      <c r="AM31" s="1466"/>
      <c r="AN31" s="1680" t="s">
        <v>253</v>
      </c>
      <c r="AO31" s="41"/>
      <c r="AP31" s="40"/>
      <c r="AQ31" s="1925"/>
      <c r="AR31" s="1841"/>
      <c r="AS31" s="2413"/>
      <c r="AT31" s="1502" t="s">
        <v>422</v>
      </c>
      <c r="AU31" s="777"/>
      <c r="AV31" s="100"/>
      <c r="AW31" s="465"/>
      <c r="AX31" s="100"/>
      <c r="AY31" s="465"/>
      <c r="AZ31" s="100"/>
      <c r="BA31" s="465"/>
      <c r="BB31" s="100"/>
      <c r="BC31" s="78">
        <v>1</v>
      </c>
      <c r="BD31" s="103"/>
      <c r="BE31" s="126">
        <f t="shared" ref="BE31:BE54" si="10">IF(BD31&gt;0,BC31,0)</f>
        <v>0</v>
      </c>
      <c r="BF31" s="444"/>
      <c r="BG31" s="1683" t="s">
        <v>518</v>
      </c>
      <c r="BH31" s="445"/>
      <c r="BI31" s="1626"/>
      <c r="BJ31" s="165"/>
      <c r="BK31" s="12"/>
      <c r="BL31" s="36"/>
      <c r="BM31" s="36"/>
      <c r="BN31" s="36"/>
      <c r="BO31" s="36"/>
    </row>
    <row r="32" spans="1:77" ht="13.5" customHeight="1" thickTop="1" thickBot="1">
      <c r="A32" s="39"/>
      <c r="B32" s="1916"/>
      <c r="C32" s="1782" t="s">
        <v>189</v>
      </c>
      <c r="D32" s="341"/>
      <c r="E32" s="380" t="s">
        <v>53</v>
      </c>
      <c r="F32" s="1113" t="s">
        <v>229</v>
      </c>
      <c r="G32" s="1114"/>
      <c r="H32" s="1114"/>
      <c r="I32" s="1114"/>
      <c r="J32" s="1114"/>
      <c r="K32" s="1114"/>
      <c r="L32" s="1114"/>
      <c r="M32" s="1114"/>
      <c r="N32" s="342"/>
      <c r="O32" s="617"/>
      <c r="P32" s="427">
        <f>P33+P45</f>
        <v>0</v>
      </c>
      <c r="Q32" s="429">
        <v>23</v>
      </c>
      <c r="R32" s="1399" t="str">
        <f>IF(P32&gt;=Q32,"OK","未充足")</f>
        <v>未充足</v>
      </c>
      <c r="S32" s="429">
        <v>21</v>
      </c>
      <c r="T32" s="1429" t="str">
        <f>IF(P32&gt;=S32,"OK","未充足")</f>
        <v>未充足</v>
      </c>
      <c r="U32" s="392"/>
      <c r="V32" s="39"/>
      <c r="W32" s="1920"/>
      <c r="X32" s="1899"/>
      <c r="Y32" s="1368" t="s">
        <v>387</v>
      </c>
      <c r="Z32" s="470"/>
      <c r="AA32" s="224"/>
      <c r="AB32" s="470"/>
      <c r="AC32" s="224"/>
      <c r="AD32" s="470"/>
      <c r="AE32" s="764"/>
      <c r="AF32" s="473"/>
      <c r="AG32" s="224"/>
      <c r="AH32" s="305">
        <v>1</v>
      </c>
      <c r="AI32" s="221"/>
      <c r="AJ32" s="197">
        <f t="shared" si="3"/>
        <v>0</v>
      </c>
      <c r="AK32" s="327"/>
      <c r="AL32" s="1455"/>
      <c r="AM32" s="1465" t="s">
        <v>48</v>
      </c>
      <c r="AN32" s="324" t="s">
        <v>220</v>
      </c>
      <c r="AO32" s="41"/>
      <c r="AP32" s="40"/>
      <c r="AQ32" s="1925"/>
      <c r="AR32" s="1841"/>
      <c r="AS32" s="2413"/>
      <c r="AT32" s="1503" t="s">
        <v>423</v>
      </c>
      <c r="AU32" s="778"/>
      <c r="AV32" s="210"/>
      <c r="AW32" s="463"/>
      <c r="AX32" s="210"/>
      <c r="AY32" s="463"/>
      <c r="AZ32" s="210"/>
      <c r="BA32" s="463"/>
      <c r="BB32" s="210"/>
      <c r="BC32" s="74">
        <v>1</v>
      </c>
      <c r="BD32" s="104"/>
      <c r="BE32" s="127">
        <f t="shared" si="10"/>
        <v>0</v>
      </c>
      <c r="BF32" s="443"/>
      <c r="BG32" s="1684" t="s">
        <v>518</v>
      </c>
      <c r="BH32" s="198"/>
      <c r="BI32" s="1627"/>
      <c r="BJ32" s="1"/>
      <c r="BK32" s="12"/>
      <c r="BL32" s="36"/>
      <c r="BM32" s="36"/>
      <c r="BN32" s="36"/>
      <c r="BO32" s="36"/>
    </row>
    <row r="33" spans="1:67" ht="13.5" customHeight="1" thickBot="1">
      <c r="A33" s="39"/>
      <c r="B33" s="1916"/>
      <c r="C33" s="1783"/>
      <c r="D33" s="1785" t="s">
        <v>186</v>
      </c>
      <c r="E33" s="337" t="s">
        <v>227</v>
      </c>
      <c r="F33" s="338"/>
      <c r="G33" s="338"/>
      <c r="H33" s="338"/>
      <c r="I33" s="338"/>
      <c r="J33" s="338"/>
      <c r="K33" s="338"/>
      <c r="L33" s="338"/>
      <c r="M33" s="338"/>
      <c r="N33" s="339"/>
      <c r="O33" s="312"/>
      <c r="P33" s="340">
        <f>SUM(P34:P43)</f>
        <v>0</v>
      </c>
      <c r="Q33" s="1101">
        <f>SUM(N34:N43)</f>
        <v>13</v>
      </c>
      <c r="R33" s="1400" t="str">
        <f>IF(SUM(P34:P43)&gt;=Q33,"OK","未充足")</f>
        <v>未充足</v>
      </c>
      <c r="S33" s="265"/>
      <c r="T33" s="1430"/>
      <c r="U33" s="396"/>
      <c r="V33" s="39"/>
      <c r="W33" s="1920"/>
      <c r="X33" s="1899"/>
      <c r="Y33" s="1368" t="s">
        <v>374</v>
      </c>
      <c r="Z33" s="470"/>
      <c r="AA33" s="224"/>
      <c r="AB33" s="470"/>
      <c r="AC33" s="224"/>
      <c r="AD33" s="470"/>
      <c r="AE33" s="224"/>
      <c r="AF33" s="1937"/>
      <c r="AG33" s="1938"/>
      <c r="AH33" s="305">
        <v>2</v>
      </c>
      <c r="AI33" s="221"/>
      <c r="AJ33" s="197">
        <f t="shared" si="3"/>
        <v>0</v>
      </c>
      <c r="AK33" s="198"/>
      <c r="AL33" s="1455"/>
      <c r="AM33" s="1466"/>
      <c r="AN33" s="324"/>
      <c r="AO33" s="41"/>
      <c r="AP33" s="40"/>
      <c r="AQ33" s="1925"/>
      <c r="AR33" s="1841"/>
      <c r="AS33" s="2413"/>
      <c r="AT33" s="1503" t="s">
        <v>424</v>
      </c>
      <c r="AU33" s="778"/>
      <c r="AV33" s="210"/>
      <c r="AW33" s="463"/>
      <c r="AX33" s="210"/>
      <c r="AY33" s="463"/>
      <c r="AZ33" s="210"/>
      <c r="BA33" s="463"/>
      <c r="BB33" s="210"/>
      <c r="BC33" s="74">
        <v>1</v>
      </c>
      <c r="BD33" s="104"/>
      <c r="BE33" s="127">
        <f t="shared" si="10"/>
        <v>0</v>
      </c>
      <c r="BF33" s="442"/>
      <c r="BG33" s="1627" t="s">
        <v>518</v>
      </c>
      <c r="BH33" s="442"/>
      <c r="BI33" s="1627"/>
      <c r="BJ33" s="1"/>
      <c r="BK33" s="12"/>
      <c r="BL33" s="36"/>
      <c r="BM33" s="36"/>
      <c r="BN33" s="36"/>
      <c r="BO33" s="36"/>
    </row>
    <row r="34" spans="1:67" ht="13.5" customHeight="1" thickTop="1" thickBot="1">
      <c r="A34" s="39"/>
      <c r="B34" s="1916"/>
      <c r="C34" s="1783"/>
      <c r="D34" s="1786"/>
      <c r="E34" s="1665" t="s">
        <v>130</v>
      </c>
      <c r="F34" s="97"/>
      <c r="G34" s="758"/>
      <c r="H34" s="1319"/>
      <c r="I34" s="336"/>
      <c r="J34" s="97"/>
      <c r="K34" s="89"/>
      <c r="L34" s="97"/>
      <c r="M34" s="92"/>
      <c r="N34" s="226">
        <v>1</v>
      </c>
      <c r="O34" s="310"/>
      <c r="P34" s="197">
        <f>IF(O34&gt;0,N34,0)</f>
        <v>0</v>
      </c>
      <c r="Q34" s="327"/>
      <c r="R34" s="1401"/>
      <c r="S34" s="328"/>
      <c r="T34" s="1431" t="s">
        <v>252</v>
      </c>
      <c r="U34" s="392"/>
      <c r="V34" s="39"/>
      <c r="W34" s="1920"/>
      <c r="X34" s="1900"/>
      <c r="Y34" s="1372" t="s">
        <v>388</v>
      </c>
      <c r="Z34" s="468"/>
      <c r="AA34" s="91"/>
      <c r="AB34" s="468"/>
      <c r="AC34" s="91"/>
      <c r="AD34" s="468"/>
      <c r="AE34" s="91"/>
      <c r="AF34" s="1939"/>
      <c r="AG34" s="1940"/>
      <c r="AH34" s="73">
        <v>10</v>
      </c>
      <c r="AI34" s="155"/>
      <c r="AJ34" s="140">
        <f t="shared" si="3"/>
        <v>0</v>
      </c>
      <c r="AK34" s="28"/>
      <c r="AL34" s="1395"/>
      <c r="AM34" s="131"/>
      <c r="AN34" s="123"/>
      <c r="AO34" s="18"/>
      <c r="AP34" s="40"/>
      <c r="AQ34" s="1925"/>
      <c r="AR34" s="1841"/>
      <c r="AS34" s="2413"/>
      <c r="AT34" s="1504" t="s">
        <v>425</v>
      </c>
      <c r="AU34" s="779"/>
      <c r="AV34" s="295"/>
      <c r="AW34" s="462"/>
      <c r="AX34" s="295"/>
      <c r="AY34" s="462"/>
      <c r="AZ34" s="295"/>
      <c r="BA34" s="462"/>
      <c r="BB34" s="295"/>
      <c r="BC34" s="199">
        <v>1</v>
      </c>
      <c r="BD34" s="175"/>
      <c r="BE34" s="137">
        <f t="shared" si="10"/>
        <v>0</v>
      </c>
      <c r="BF34" s="54"/>
      <c r="BG34" s="1625" t="s">
        <v>518</v>
      </c>
      <c r="BH34" s="180"/>
      <c r="BI34" s="1625"/>
      <c r="BJ34" s="117"/>
      <c r="BK34" s="12"/>
      <c r="BL34" s="36"/>
      <c r="BM34" s="36"/>
      <c r="BN34" s="36"/>
      <c r="BO34" s="36"/>
    </row>
    <row r="35" spans="1:67" ht="13.5" customHeight="1" thickBot="1">
      <c r="A35" s="39"/>
      <c r="B35" s="1916"/>
      <c r="C35" s="1783"/>
      <c r="D35" s="1786"/>
      <c r="E35" s="1661" t="s">
        <v>3</v>
      </c>
      <c r="F35" s="1209"/>
      <c r="G35" s="224"/>
      <c r="H35" s="434"/>
      <c r="I35" s="100"/>
      <c r="J35" s="97"/>
      <c r="K35" s="92"/>
      <c r="L35" s="97"/>
      <c r="M35" s="92"/>
      <c r="N35" s="226">
        <v>1</v>
      </c>
      <c r="O35" s="221"/>
      <c r="P35" s="197">
        <f>IF(O35&gt;0,N35,0)</f>
        <v>0</v>
      </c>
      <c r="Q35" s="198"/>
      <c r="R35" s="1402"/>
      <c r="S35" s="323"/>
      <c r="T35" s="1432"/>
      <c r="U35" s="397"/>
      <c r="V35" s="39"/>
      <c r="W35" s="1920"/>
      <c r="X35" s="1842" t="s">
        <v>399</v>
      </c>
      <c r="Y35" s="618" t="s">
        <v>231</v>
      </c>
      <c r="Z35" s="619"/>
      <c r="AA35" s="619"/>
      <c r="AB35" s="619"/>
      <c r="AC35" s="619"/>
      <c r="AD35" s="619"/>
      <c r="AE35" s="619"/>
      <c r="AF35" s="619"/>
      <c r="AG35" s="619"/>
      <c r="AH35" s="620"/>
      <c r="AI35" s="621"/>
      <c r="AJ35" s="622">
        <f>SUM(AJ36:AJ46)</f>
        <v>0</v>
      </c>
      <c r="AK35" s="623">
        <v>6</v>
      </c>
      <c r="AL35" s="1456" t="str">
        <f>IF(AJ35&gt;=AK35,"OK","未充足")</f>
        <v>未充足</v>
      </c>
      <c r="AM35" s="623">
        <v>2</v>
      </c>
      <c r="AN35" s="1470" t="str">
        <f>IF(AJ35&gt;=AM35,"OK","未充足")</f>
        <v>未充足</v>
      </c>
      <c r="AO35" s="18"/>
      <c r="AP35" s="40"/>
      <c r="AQ35" s="1925"/>
      <c r="AR35" s="1841"/>
      <c r="AS35" s="2413"/>
      <c r="AT35" s="1505" t="s">
        <v>426</v>
      </c>
      <c r="AU35" s="459"/>
      <c r="AV35" s="780"/>
      <c r="AW35" s="459"/>
      <c r="AX35" s="438"/>
      <c r="AY35" s="459"/>
      <c r="AZ35" s="438"/>
      <c r="BA35" s="459"/>
      <c r="BB35" s="438"/>
      <c r="BC35" s="439">
        <v>2</v>
      </c>
      <c r="BD35" s="440"/>
      <c r="BE35" s="441">
        <f t="shared" si="10"/>
        <v>0</v>
      </c>
      <c r="BF35" s="968"/>
      <c r="BG35" s="1799" t="s">
        <v>454</v>
      </c>
      <c r="BH35" s="50"/>
      <c r="BI35" s="1550" t="s">
        <v>252</v>
      </c>
      <c r="BJ35" s="117"/>
      <c r="BK35" s="12"/>
      <c r="BL35" s="36"/>
      <c r="BM35" s="36"/>
      <c r="BN35" s="36"/>
      <c r="BO35" s="36"/>
    </row>
    <row r="36" spans="1:67" ht="13.5" customHeight="1" thickTop="1">
      <c r="A36" s="39"/>
      <c r="B36" s="1916"/>
      <c r="C36" s="1783"/>
      <c r="D36" s="1786"/>
      <c r="E36" s="1660" t="s">
        <v>131</v>
      </c>
      <c r="F36" s="738"/>
      <c r="G36" s="100"/>
      <c r="H36" s="434"/>
      <c r="I36" s="100"/>
      <c r="J36" s="97"/>
      <c r="K36" s="1133"/>
      <c r="L36" s="97"/>
      <c r="M36" s="92"/>
      <c r="N36" s="83">
        <v>2</v>
      </c>
      <c r="O36" s="220"/>
      <c r="P36" s="126">
        <f t="shared" ref="P36:P43" si="11">IF(O36&gt;0,N36,0)</f>
        <v>0</v>
      </c>
      <c r="Q36" s="28"/>
      <c r="R36" s="1395"/>
      <c r="S36" s="131"/>
      <c r="T36" s="1420" t="s">
        <v>252</v>
      </c>
      <c r="U36" s="145"/>
      <c r="V36" s="39"/>
      <c r="W36" s="1920"/>
      <c r="X36" s="1843"/>
      <c r="Y36" s="1373" t="s">
        <v>402</v>
      </c>
      <c r="Z36" s="465"/>
      <c r="AA36" s="630"/>
      <c r="AB36" s="628"/>
      <c r="AC36" s="630"/>
      <c r="AD36" s="765"/>
      <c r="AE36" s="223"/>
      <c r="AF36" s="465"/>
      <c r="AG36" s="210"/>
      <c r="AH36" s="74">
        <v>1</v>
      </c>
      <c r="AI36" s="218"/>
      <c r="AJ36" s="217">
        <f t="shared" si="3"/>
        <v>0</v>
      </c>
      <c r="AK36" s="23"/>
      <c r="AL36" s="1403"/>
      <c r="AM36" s="130"/>
      <c r="AN36" s="1008"/>
      <c r="AO36" s="41"/>
      <c r="AP36" s="40"/>
      <c r="AQ36" s="1925"/>
      <c r="AR36" s="1841"/>
      <c r="AS36" s="2413"/>
      <c r="AT36" s="1506" t="s">
        <v>427</v>
      </c>
      <c r="AU36" s="460"/>
      <c r="AV36" s="781"/>
      <c r="AW36" s="460"/>
      <c r="AX36" s="298"/>
      <c r="AY36" s="460"/>
      <c r="AZ36" s="298"/>
      <c r="BA36" s="460"/>
      <c r="BB36" s="298"/>
      <c r="BC36" s="375">
        <v>2</v>
      </c>
      <c r="BD36" s="306"/>
      <c r="BE36" s="140">
        <f t="shared" si="10"/>
        <v>0</v>
      </c>
      <c r="BF36" s="54"/>
      <c r="BG36" s="1800"/>
      <c r="BH36" s="180"/>
      <c r="BI36" s="1557"/>
      <c r="BJ36" s="117"/>
      <c r="BK36" s="12"/>
    </row>
    <row r="37" spans="1:67" ht="13.5" customHeight="1">
      <c r="A37" s="39"/>
      <c r="B37" s="1916"/>
      <c r="C37" s="1783"/>
      <c r="D37" s="1786"/>
      <c r="E37" s="1666" t="s">
        <v>2</v>
      </c>
      <c r="F37" s="731"/>
      <c r="G37" s="210"/>
      <c r="H37" s="85"/>
      <c r="I37" s="210"/>
      <c r="J37" s="95"/>
      <c r="K37" s="1133"/>
      <c r="L37" s="95"/>
      <c r="M37" s="93"/>
      <c r="N37" s="75">
        <v>2</v>
      </c>
      <c r="O37" s="219"/>
      <c r="P37" s="127">
        <f t="shared" si="11"/>
        <v>0</v>
      </c>
      <c r="Q37" s="23"/>
      <c r="R37" s="1403"/>
      <c r="S37" s="130"/>
      <c r="T37" s="1433" t="s">
        <v>252</v>
      </c>
      <c r="U37" s="145"/>
      <c r="V37" s="39"/>
      <c r="W37" s="1920"/>
      <c r="X37" s="1843"/>
      <c r="Y37" s="1371" t="s">
        <v>403</v>
      </c>
      <c r="Z37" s="463"/>
      <c r="AA37" s="631"/>
      <c r="AB37" s="471"/>
      <c r="AC37" s="631"/>
      <c r="AD37" s="766"/>
      <c r="AE37" s="210"/>
      <c r="AF37" s="463"/>
      <c r="AG37" s="210"/>
      <c r="AH37" s="74">
        <v>1</v>
      </c>
      <c r="AI37" s="219"/>
      <c r="AJ37" s="217">
        <f t="shared" si="3"/>
        <v>0</v>
      </c>
      <c r="AK37" s="23"/>
      <c r="AL37" s="1403"/>
      <c r="AM37" s="130"/>
      <c r="AN37" s="1008"/>
      <c r="AO37" s="41"/>
      <c r="AP37" s="40"/>
      <c r="AQ37" s="1925"/>
      <c r="AR37" s="1841"/>
      <c r="AS37" s="2413"/>
      <c r="AT37" s="435" t="s">
        <v>428</v>
      </c>
      <c r="AU37" s="470"/>
      <c r="AV37" s="745"/>
      <c r="AW37" s="470"/>
      <c r="AX37" s="224"/>
      <c r="AY37" s="470"/>
      <c r="AZ37" s="224"/>
      <c r="BA37" s="470"/>
      <c r="BB37" s="224"/>
      <c r="BC37" s="436">
        <v>2</v>
      </c>
      <c r="BD37" s="221"/>
      <c r="BE37" s="480">
        <f t="shared" si="10"/>
        <v>0</v>
      </c>
      <c r="BF37" s="453"/>
      <c r="BG37" s="1801" t="s">
        <v>454</v>
      </c>
      <c r="BH37" s="453"/>
      <c r="BI37" s="1558"/>
      <c r="BJ37" s="165"/>
      <c r="BK37" s="12"/>
    </row>
    <row r="38" spans="1:67" ht="13.5" customHeight="1">
      <c r="A38" s="39"/>
      <c r="B38" s="1916"/>
      <c r="C38" s="1783"/>
      <c r="D38" s="1786"/>
      <c r="E38" s="1352" t="s">
        <v>365</v>
      </c>
      <c r="F38" s="85"/>
      <c r="G38" s="210"/>
      <c r="H38" s="746"/>
      <c r="I38" s="210"/>
      <c r="J38" s="95"/>
      <c r="K38" s="1133"/>
      <c r="L38" s="95"/>
      <c r="M38" s="93"/>
      <c r="N38" s="75">
        <v>1</v>
      </c>
      <c r="O38" s="219"/>
      <c r="P38" s="127">
        <f t="shared" si="11"/>
        <v>0</v>
      </c>
      <c r="Q38" s="23"/>
      <c r="R38" s="1747" t="s">
        <v>551</v>
      </c>
      <c r="S38" s="130"/>
      <c r="T38" s="1433" t="s">
        <v>253</v>
      </c>
      <c r="U38" s="145"/>
      <c r="V38" s="39"/>
      <c r="W38" s="1920"/>
      <c r="X38" s="1843"/>
      <c r="Y38" s="1374" t="s">
        <v>404</v>
      </c>
      <c r="Z38" s="463"/>
      <c r="AA38" s="631"/>
      <c r="AB38" s="471"/>
      <c r="AC38" s="631"/>
      <c r="AD38" s="766"/>
      <c r="AE38" s="210"/>
      <c r="AF38" s="463"/>
      <c r="AG38" s="210"/>
      <c r="AH38" s="74">
        <v>1</v>
      </c>
      <c r="AI38" s="219"/>
      <c r="AJ38" s="217">
        <f t="shared" si="3"/>
        <v>0</v>
      </c>
      <c r="AK38" s="23"/>
      <c r="AL38" s="1403"/>
      <c r="AM38" s="130"/>
      <c r="AN38" s="1008"/>
      <c r="AO38" s="41"/>
      <c r="AP38" s="40"/>
      <c r="AQ38" s="1925"/>
      <c r="AR38" s="1841"/>
      <c r="AS38" s="2413"/>
      <c r="AT38" s="1506" t="s">
        <v>429</v>
      </c>
      <c r="AU38" s="460"/>
      <c r="AV38" s="781"/>
      <c r="AW38" s="460"/>
      <c r="AX38" s="298"/>
      <c r="AY38" s="460"/>
      <c r="AZ38" s="298"/>
      <c r="BA38" s="460"/>
      <c r="BB38" s="298"/>
      <c r="BC38" s="299">
        <v>2</v>
      </c>
      <c r="BD38" s="107"/>
      <c r="BE38" s="179">
        <f t="shared" si="10"/>
        <v>0</v>
      </c>
      <c r="BF38" s="54"/>
      <c r="BG38" s="1802"/>
      <c r="BH38" s="54"/>
      <c r="BI38" s="1559"/>
      <c r="BJ38" s="1"/>
      <c r="BK38" s="12"/>
    </row>
    <row r="39" spans="1:67" ht="13.5" customHeight="1">
      <c r="A39" s="39"/>
      <c r="B39" s="1916"/>
      <c r="C39" s="1783"/>
      <c r="D39" s="1786"/>
      <c r="E39" s="1353" t="s">
        <v>366</v>
      </c>
      <c r="F39" s="85"/>
      <c r="G39" s="210"/>
      <c r="H39" s="746"/>
      <c r="I39" s="210"/>
      <c r="J39" s="95"/>
      <c r="K39" s="1133"/>
      <c r="L39" s="95"/>
      <c r="M39" s="93"/>
      <c r="N39" s="75">
        <v>1</v>
      </c>
      <c r="O39" s="219"/>
      <c r="P39" s="127">
        <f t="shared" si="11"/>
        <v>0</v>
      </c>
      <c r="Q39" s="23"/>
      <c r="R39" s="1747" t="s">
        <v>552</v>
      </c>
      <c r="S39" s="130"/>
      <c r="T39" s="1433" t="s">
        <v>253</v>
      </c>
      <c r="U39" s="145"/>
      <c r="V39" s="39"/>
      <c r="W39" s="1920"/>
      <c r="X39" s="1843"/>
      <c r="Y39" s="1374" t="s">
        <v>400</v>
      </c>
      <c r="Z39" s="463"/>
      <c r="AA39" s="631"/>
      <c r="AB39" s="471"/>
      <c r="AC39" s="631"/>
      <c r="AD39" s="766"/>
      <c r="AE39" s="210"/>
      <c r="AF39" s="463"/>
      <c r="AG39" s="210"/>
      <c r="AH39" s="74">
        <v>1</v>
      </c>
      <c r="AI39" s="219"/>
      <c r="AJ39" s="217">
        <f t="shared" si="3"/>
        <v>0</v>
      </c>
      <c r="AK39" s="23"/>
      <c r="AL39" s="1403"/>
      <c r="AM39" s="130"/>
      <c r="AN39" s="1008"/>
      <c r="AO39" s="41"/>
      <c r="AP39" s="40"/>
      <c r="AQ39" s="1925"/>
      <c r="AR39" s="1841"/>
      <c r="AS39" s="2413"/>
      <c r="AT39" s="1507" t="s">
        <v>430</v>
      </c>
      <c r="AU39" s="461"/>
      <c r="AV39" s="758"/>
      <c r="AW39" s="461"/>
      <c r="AX39" s="100"/>
      <c r="AY39" s="461"/>
      <c r="AZ39" s="100"/>
      <c r="BA39" s="461"/>
      <c r="BB39" s="100"/>
      <c r="BC39" s="159">
        <v>2</v>
      </c>
      <c r="BD39" s="106"/>
      <c r="BE39" s="126">
        <f t="shared" si="10"/>
        <v>0</v>
      </c>
      <c r="BF39" s="28"/>
      <c r="BG39" s="1803" t="s">
        <v>454</v>
      </c>
      <c r="BH39" s="195"/>
      <c r="BI39" s="1560"/>
      <c r="BJ39" s="12"/>
      <c r="BK39" s="12"/>
    </row>
    <row r="40" spans="1:67" ht="13.5" customHeight="1">
      <c r="A40" s="39"/>
      <c r="B40" s="1916"/>
      <c r="C40" s="1783"/>
      <c r="D40" s="1786"/>
      <c r="E40" s="1351" t="s">
        <v>367</v>
      </c>
      <c r="F40" s="85"/>
      <c r="G40" s="210"/>
      <c r="H40" s="746"/>
      <c r="I40" s="210"/>
      <c r="J40" s="95"/>
      <c r="K40" s="1133"/>
      <c r="L40" s="95"/>
      <c r="M40" s="93"/>
      <c r="N40" s="75">
        <v>1</v>
      </c>
      <c r="O40" s="219"/>
      <c r="P40" s="127">
        <f t="shared" si="11"/>
        <v>0</v>
      </c>
      <c r="Q40" s="23"/>
      <c r="R40" s="1747" t="s">
        <v>551</v>
      </c>
      <c r="S40" s="130"/>
      <c r="T40" s="1415"/>
      <c r="U40" s="145"/>
      <c r="V40" s="39"/>
      <c r="W40" s="1920"/>
      <c r="X40" s="1843"/>
      <c r="Y40" s="1374" t="s">
        <v>405</v>
      </c>
      <c r="Z40" s="463"/>
      <c r="AA40" s="631"/>
      <c r="AB40" s="471"/>
      <c r="AC40" s="631"/>
      <c r="AD40" s="471"/>
      <c r="AE40" s="756"/>
      <c r="AF40" s="463"/>
      <c r="AG40" s="210"/>
      <c r="AH40" s="74">
        <v>1</v>
      </c>
      <c r="AI40" s="219"/>
      <c r="AJ40" s="217">
        <f t="shared" si="3"/>
        <v>0</v>
      </c>
      <c r="AK40" s="23"/>
      <c r="AL40" s="1403"/>
      <c r="AM40" s="130"/>
      <c r="AN40" s="1008"/>
      <c r="AO40" s="41"/>
      <c r="AP40" s="40"/>
      <c r="AQ40" s="1925"/>
      <c r="AR40" s="1841"/>
      <c r="AS40" s="2413"/>
      <c r="AT40" s="1506" t="s">
        <v>431</v>
      </c>
      <c r="AU40" s="462"/>
      <c r="AV40" s="782"/>
      <c r="AW40" s="462"/>
      <c r="AX40" s="295"/>
      <c r="AY40" s="462"/>
      <c r="AZ40" s="295"/>
      <c r="BA40" s="462"/>
      <c r="BB40" s="295"/>
      <c r="BC40" s="173">
        <v>2</v>
      </c>
      <c r="BD40" s="175"/>
      <c r="BE40" s="137">
        <f t="shared" si="10"/>
        <v>0</v>
      </c>
      <c r="BF40" s="174"/>
      <c r="BG40" s="1804"/>
      <c r="BH40" s="174"/>
      <c r="BI40" s="1561"/>
      <c r="BJ40" s="164"/>
      <c r="BK40" s="12"/>
    </row>
    <row r="41" spans="1:67" ht="13.5" customHeight="1">
      <c r="A41" s="39"/>
      <c r="B41" s="1916"/>
      <c r="C41" s="1783"/>
      <c r="D41" s="1786"/>
      <c r="E41" s="1354" t="s">
        <v>368</v>
      </c>
      <c r="F41" s="85"/>
      <c r="G41" s="210"/>
      <c r="H41" s="746"/>
      <c r="I41" s="210"/>
      <c r="J41" s="95"/>
      <c r="K41" s="1133"/>
      <c r="L41" s="95"/>
      <c r="M41" s="93"/>
      <c r="N41" s="75">
        <v>1</v>
      </c>
      <c r="O41" s="219"/>
      <c r="P41" s="127">
        <f t="shared" si="11"/>
        <v>0</v>
      </c>
      <c r="Q41" s="23"/>
      <c r="R41" s="1747" t="s">
        <v>552</v>
      </c>
      <c r="S41" s="130"/>
      <c r="T41" s="1415"/>
      <c r="U41" s="145"/>
      <c r="V41" s="39"/>
      <c r="W41" s="1920"/>
      <c r="X41" s="1843"/>
      <c r="Y41" s="1375" t="s">
        <v>406</v>
      </c>
      <c r="Z41" s="464"/>
      <c r="AA41" s="632"/>
      <c r="AB41" s="472"/>
      <c r="AC41" s="632"/>
      <c r="AD41" s="472"/>
      <c r="AE41" s="757"/>
      <c r="AF41" s="464"/>
      <c r="AG41" s="314"/>
      <c r="AH41" s="315">
        <v>1</v>
      </c>
      <c r="AI41" s="316"/>
      <c r="AJ41" s="188">
        <f t="shared" si="3"/>
        <v>0</v>
      </c>
      <c r="AK41" s="189"/>
      <c r="AL41" s="1407"/>
      <c r="AM41" s="325"/>
      <c r="AN41" s="1009"/>
      <c r="AO41" s="41"/>
      <c r="AP41" s="40"/>
      <c r="AQ41" s="1925"/>
      <c r="AR41" s="1841"/>
      <c r="AS41" s="2413"/>
      <c r="AT41" s="1502" t="s">
        <v>432</v>
      </c>
      <c r="AU41" s="461"/>
      <c r="AV41" s="758"/>
      <c r="AW41" s="461"/>
      <c r="AX41" s="100"/>
      <c r="AY41" s="461"/>
      <c r="AZ41" s="100"/>
      <c r="BA41" s="461"/>
      <c r="BB41" s="100"/>
      <c r="BC41" s="159">
        <v>2</v>
      </c>
      <c r="BD41" s="106"/>
      <c r="BE41" s="126">
        <f t="shared" si="10"/>
        <v>0</v>
      </c>
      <c r="BF41" s="969"/>
      <c r="BG41" s="1552"/>
      <c r="BH41" s="448"/>
      <c r="BI41" s="1562"/>
      <c r="BJ41" s="164"/>
      <c r="BK41" s="12"/>
    </row>
    <row r="42" spans="1:67" ht="13.5" customHeight="1">
      <c r="A42" s="39"/>
      <c r="B42" s="1916"/>
      <c r="C42" s="1783"/>
      <c r="D42" s="1786"/>
      <c r="E42" s="1666" t="s">
        <v>136</v>
      </c>
      <c r="F42" s="85"/>
      <c r="G42" s="756"/>
      <c r="H42" s="95"/>
      <c r="I42" s="210"/>
      <c r="J42" s="95"/>
      <c r="K42" s="93"/>
      <c r="L42" s="95"/>
      <c r="M42" s="93"/>
      <c r="N42" s="75">
        <v>1</v>
      </c>
      <c r="O42" s="219"/>
      <c r="P42" s="127">
        <f t="shared" si="11"/>
        <v>0</v>
      </c>
      <c r="Q42" s="23"/>
      <c r="R42" s="1403"/>
      <c r="S42" s="130"/>
      <c r="T42" s="1415"/>
      <c r="U42" s="145"/>
      <c r="V42" s="39"/>
      <c r="W42" s="1920"/>
      <c r="X42" s="1843"/>
      <c r="Y42" s="1376" t="s">
        <v>407</v>
      </c>
      <c r="Z42" s="470"/>
      <c r="AA42" s="633"/>
      <c r="AB42" s="473"/>
      <c r="AC42" s="633"/>
      <c r="AD42" s="473"/>
      <c r="AE42" s="745"/>
      <c r="AF42" s="470"/>
      <c r="AG42" s="224"/>
      <c r="AH42" s="334">
        <v>1</v>
      </c>
      <c r="AI42" s="221"/>
      <c r="AJ42" s="197">
        <f t="shared" si="3"/>
        <v>0</v>
      </c>
      <c r="AK42" s="198"/>
      <c r="AL42" s="1402"/>
      <c r="AM42" s="323"/>
      <c r="AN42" s="1004"/>
      <c r="AO42" s="41"/>
      <c r="AP42" s="40"/>
      <c r="AQ42" s="1925"/>
      <c r="AR42" s="1841"/>
      <c r="AS42" s="2413"/>
      <c r="AT42" s="1631" t="s">
        <v>485</v>
      </c>
      <c r="AU42" s="463"/>
      <c r="AV42" s="756"/>
      <c r="AW42" s="463"/>
      <c r="AX42" s="210"/>
      <c r="AY42" s="463"/>
      <c r="AZ42" s="210"/>
      <c r="BA42" s="463"/>
      <c r="BB42" s="210"/>
      <c r="BC42" s="81">
        <v>2</v>
      </c>
      <c r="BD42" s="104"/>
      <c r="BE42" s="127">
        <f t="shared" si="10"/>
        <v>0</v>
      </c>
      <c r="BF42" s="442"/>
      <c r="BG42" s="1553"/>
      <c r="BH42" s="447"/>
      <c r="BI42" s="1563"/>
      <c r="BJ42" s="162"/>
      <c r="BK42" s="12"/>
    </row>
    <row r="43" spans="1:67" ht="13.5" customHeight="1">
      <c r="A43" s="39"/>
      <c r="B43" s="1916"/>
      <c r="C43" s="1783"/>
      <c r="D43" s="1787"/>
      <c r="E43" s="1344" t="s">
        <v>137</v>
      </c>
      <c r="F43" s="207"/>
      <c r="G43" s="295"/>
      <c r="H43" s="275"/>
      <c r="I43" s="295"/>
      <c r="J43" s="275"/>
      <c r="K43" s="747"/>
      <c r="L43" s="275"/>
      <c r="M43" s="276"/>
      <c r="N43" s="307">
        <v>2</v>
      </c>
      <c r="O43" s="277"/>
      <c r="P43" s="137">
        <f t="shared" si="11"/>
        <v>0</v>
      </c>
      <c r="Q43" s="174"/>
      <c r="R43" s="1404"/>
      <c r="S43" s="278"/>
      <c r="T43" s="1416"/>
      <c r="U43" s="392"/>
      <c r="V43" s="39"/>
      <c r="W43" s="1920"/>
      <c r="X43" s="1843"/>
      <c r="Y43" s="1376" t="s">
        <v>408</v>
      </c>
      <c r="Z43" s="470"/>
      <c r="AA43" s="633"/>
      <c r="AB43" s="473"/>
      <c r="AC43" s="633"/>
      <c r="AD43" s="473"/>
      <c r="AE43" s="745"/>
      <c r="AF43" s="470"/>
      <c r="AG43" s="224"/>
      <c r="AH43" s="334">
        <v>1</v>
      </c>
      <c r="AI43" s="221"/>
      <c r="AJ43" s="197">
        <f t="shared" si="3"/>
        <v>0</v>
      </c>
      <c r="AK43" s="198"/>
      <c r="AL43" s="1402"/>
      <c r="AM43" s="323"/>
      <c r="AN43" s="1004"/>
      <c r="AO43" s="41"/>
      <c r="AP43" s="40"/>
      <c r="AQ43" s="1925"/>
      <c r="AR43" s="1841"/>
      <c r="AS43" s="2413"/>
      <c r="AT43" s="1375" t="s">
        <v>433</v>
      </c>
      <c r="AU43" s="464"/>
      <c r="AV43" s="756"/>
      <c r="AW43" s="463"/>
      <c r="AX43" s="210"/>
      <c r="AY43" s="463"/>
      <c r="AZ43" s="210"/>
      <c r="BA43" s="463"/>
      <c r="BB43" s="210"/>
      <c r="BC43" s="81">
        <v>2</v>
      </c>
      <c r="BD43" s="104"/>
      <c r="BE43" s="127">
        <f t="shared" si="10"/>
        <v>0</v>
      </c>
      <c r="BF43" s="365"/>
      <c r="BG43" s="1553"/>
      <c r="BH43" s="351"/>
      <c r="BI43" s="1564"/>
      <c r="BK43" s="12"/>
    </row>
    <row r="44" spans="1:67" ht="13.5" customHeight="1" thickBot="1">
      <c r="A44" s="39"/>
      <c r="B44" s="1916"/>
      <c r="C44" s="1783"/>
      <c r="D44" s="1128" t="s">
        <v>301</v>
      </c>
      <c r="E44" s="2416" t="s">
        <v>16</v>
      </c>
      <c r="F44" s="99"/>
      <c r="G44" s="748"/>
      <c r="H44" s="99"/>
      <c r="I44" s="660"/>
      <c r="J44" s="99"/>
      <c r="K44" s="660"/>
      <c r="L44" s="99"/>
      <c r="M44" s="91"/>
      <c r="N44" s="76">
        <v>1</v>
      </c>
      <c r="O44" s="155"/>
      <c r="P44" s="197">
        <f>IF(O44&gt;0,N44,0)</f>
        <v>0</v>
      </c>
      <c r="Q44" s="1604" t="s">
        <v>251</v>
      </c>
      <c r="R44" s="1693" t="s">
        <v>528</v>
      </c>
      <c r="S44" s="274"/>
      <c r="T44" s="1434" t="s">
        <v>252</v>
      </c>
      <c r="U44" s="392"/>
      <c r="V44" s="39"/>
      <c r="W44" s="1920"/>
      <c r="X44" s="1843"/>
      <c r="Y44" s="1376" t="s">
        <v>409</v>
      </c>
      <c r="Z44" s="470"/>
      <c r="AA44" s="633"/>
      <c r="AB44" s="473"/>
      <c r="AC44" s="633"/>
      <c r="AD44" s="767"/>
      <c r="AE44" s="224"/>
      <c r="AF44" s="470"/>
      <c r="AG44" s="224"/>
      <c r="AH44" s="334">
        <v>1</v>
      </c>
      <c r="AI44" s="221"/>
      <c r="AJ44" s="197">
        <f t="shared" si="3"/>
        <v>0</v>
      </c>
      <c r="AK44" s="198"/>
      <c r="AL44" s="1402"/>
      <c r="AM44" s="323"/>
      <c r="AN44" s="1004"/>
      <c r="AO44" s="41"/>
      <c r="AP44" s="40"/>
      <c r="AQ44" s="1925"/>
      <c r="AR44" s="1841"/>
      <c r="AS44" s="2413"/>
      <c r="AT44" s="2414" t="s">
        <v>447</v>
      </c>
      <c r="AU44" s="461"/>
      <c r="AV44" s="756"/>
      <c r="AW44" s="463"/>
      <c r="AX44" s="210"/>
      <c r="AY44" s="463"/>
      <c r="AZ44" s="210"/>
      <c r="BA44" s="463"/>
      <c r="BB44" s="210"/>
      <c r="BC44" s="81">
        <v>2</v>
      </c>
      <c r="BD44" s="104"/>
      <c r="BE44" s="127">
        <f t="shared" si="10"/>
        <v>0</v>
      </c>
      <c r="BF44" s="449"/>
      <c r="BG44" s="1685" t="s">
        <v>520</v>
      </c>
      <c r="BH44" s="450"/>
      <c r="BI44" s="1676"/>
    </row>
    <row r="45" spans="1:67" ht="13.5" customHeight="1" thickBot="1">
      <c r="A45" s="39"/>
      <c r="B45" s="1916"/>
      <c r="C45" s="1783"/>
      <c r="D45" s="1788" t="s">
        <v>188</v>
      </c>
      <c r="E45" s="1694" t="s">
        <v>228</v>
      </c>
      <c r="F45" s="1695"/>
      <c r="G45" s="1695"/>
      <c r="H45" s="1695"/>
      <c r="I45" s="1695"/>
      <c r="J45" s="1695"/>
      <c r="K45" s="1695"/>
      <c r="L45" s="1695"/>
      <c r="M45" s="1695"/>
      <c r="N45" s="1696"/>
      <c r="O45" s="1697"/>
      <c r="P45" s="1698">
        <f>SUM(P46:P51)</f>
        <v>0</v>
      </c>
      <c r="Q45" s="1699">
        <f>SUM(N46:N51)</f>
        <v>10</v>
      </c>
      <c r="R45" s="1700" t="str">
        <f>IF(P45=Q45,"OK","未充足")</f>
        <v>未充足</v>
      </c>
      <c r="S45" s="1701"/>
      <c r="T45" s="1702"/>
      <c r="U45" s="392"/>
      <c r="V45" s="39"/>
      <c r="W45" s="1920"/>
      <c r="X45" s="1843"/>
      <c r="Y45" s="1376" t="s">
        <v>410</v>
      </c>
      <c r="Z45" s="470"/>
      <c r="AA45" s="633"/>
      <c r="AB45" s="473"/>
      <c r="AC45" s="633"/>
      <c r="AD45" s="767"/>
      <c r="AE45" s="224"/>
      <c r="AF45" s="470"/>
      <c r="AG45" s="224"/>
      <c r="AH45" s="226">
        <v>1</v>
      </c>
      <c r="AI45" s="196"/>
      <c r="AJ45" s="197">
        <f t="shared" si="3"/>
        <v>0</v>
      </c>
      <c r="AK45" s="198"/>
      <c r="AL45" s="1457"/>
      <c r="AM45" s="322"/>
      <c r="AN45" s="1010"/>
      <c r="AO45" s="18"/>
      <c r="AP45" s="40"/>
      <c r="AQ45" s="1925"/>
      <c r="AR45" s="1841"/>
      <c r="AS45" s="2413"/>
      <c r="AT45" s="1632" t="s">
        <v>486</v>
      </c>
      <c r="AU45" s="778"/>
      <c r="AV45" s="756"/>
      <c r="AX45" s="1622"/>
      <c r="AY45" s="42"/>
      <c r="AZ45" s="1622"/>
      <c r="BB45" s="1323"/>
      <c r="BC45" s="81">
        <v>1</v>
      </c>
      <c r="BD45" s="104"/>
      <c r="BE45" s="127">
        <f t="shared" si="10"/>
        <v>0</v>
      </c>
      <c r="BF45" s="1324"/>
      <c r="BG45" s="1686" t="s">
        <v>521</v>
      </c>
      <c r="BH45" s="1324"/>
      <c r="BI45" s="1674"/>
    </row>
    <row r="46" spans="1:67" ht="13.5" customHeight="1" thickTop="1" thickBot="1">
      <c r="A46" s="39"/>
      <c r="B46" s="1916"/>
      <c r="C46" s="1783"/>
      <c r="D46" s="1789"/>
      <c r="E46" s="1355" t="s">
        <v>495</v>
      </c>
      <c r="F46" s="94"/>
      <c r="G46" s="100"/>
      <c r="H46" s="329"/>
      <c r="I46" s="1310"/>
      <c r="J46" s="97"/>
      <c r="K46" s="1129"/>
      <c r="L46" s="97"/>
      <c r="M46" s="92"/>
      <c r="N46" s="333">
        <v>2</v>
      </c>
      <c r="O46" s="656"/>
      <c r="P46" s="188">
        <f t="shared" ref="P46:P51" si="12">IF(O46&gt;0,N46,0)</f>
        <v>0</v>
      </c>
      <c r="Q46" s="198"/>
      <c r="R46" s="1402"/>
      <c r="S46" s="323"/>
      <c r="T46" s="1435"/>
      <c r="U46" s="145"/>
      <c r="V46" s="39"/>
      <c r="W46" s="1921"/>
      <c r="X46" s="1844"/>
      <c r="Y46" s="1377" t="s">
        <v>401</v>
      </c>
      <c r="Z46" s="468"/>
      <c r="AA46" s="634"/>
      <c r="AB46" s="629"/>
      <c r="AC46" s="1320"/>
      <c r="AD46" s="629"/>
      <c r="AE46" s="91"/>
      <c r="AF46" s="468"/>
      <c r="AG46" s="91"/>
      <c r="AH46" s="77">
        <v>1</v>
      </c>
      <c r="AI46" s="109"/>
      <c r="AJ46" s="128">
        <f t="shared" si="3"/>
        <v>0</v>
      </c>
      <c r="AK46" s="6"/>
      <c r="AL46" s="1405"/>
      <c r="AM46" s="317"/>
      <c r="AN46" s="1011"/>
      <c r="AO46" s="18"/>
      <c r="AP46" s="40"/>
      <c r="AQ46" s="1925"/>
      <c r="AR46" s="1841"/>
      <c r="AS46" s="2413"/>
      <c r="AT46" s="1631" t="s">
        <v>487</v>
      </c>
      <c r="AU46" s="463"/>
      <c r="AV46" s="894"/>
      <c r="AW46" s="778"/>
      <c r="AX46" s="210"/>
      <c r="AY46" s="463"/>
      <c r="AZ46" s="210"/>
      <c r="BA46" s="463"/>
      <c r="BB46" s="210"/>
      <c r="BC46" s="81">
        <v>1</v>
      </c>
      <c r="BD46" s="104"/>
      <c r="BE46" s="127">
        <f t="shared" si="10"/>
        <v>0</v>
      </c>
      <c r="BF46" s="449"/>
      <c r="BG46" s="1554"/>
      <c r="BH46" s="452"/>
      <c r="BI46" s="1565"/>
      <c r="BJ46" s="163"/>
    </row>
    <row r="47" spans="1:67" ht="13.5" customHeight="1" thickBot="1">
      <c r="A47" s="39"/>
      <c r="B47" s="1916"/>
      <c r="C47" s="1783"/>
      <c r="D47" s="1789"/>
      <c r="E47" s="1667" t="s">
        <v>138</v>
      </c>
      <c r="F47" s="94"/>
      <c r="G47" s="758"/>
      <c r="H47" s="97"/>
      <c r="I47" s="100"/>
      <c r="J47" s="97"/>
      <c r="K47" s="1130"/>
      <c r="L47" s="97"/>
      <c r="M47" s="92"/>
      <c r="N47" s="78">
        <v>2</v>
      </c>
      <c r="O47" s="106"/>
      <c r="P47" s="126">
        <f t="shared" si="12"/>
        <v>0</v>
      </c>
      <c r="Q47" s="28"/>
      <c r="R47" s="1406"/>
      <c r="S47" s="131"/>
      <c r="T47" s="1436"/>
      <c r="U47" s="145"/>
      <c r="V47" s="36"/>
      <c r="W47" s="13"/>
      <c r="X47" s="13"/>
      <c r="Y47" s="4"/>
      <c r="Z47" s="1471" t="s">
        <v>13</v>
      </c>
      <c r="AA47" s="1472" t="s">
        <v>12</v>
      </c>
      <c r="AB47" s="1473" t="s">
        <v>13</v>
      </c>
      <c r="AC47" s="1472" t="s">
        <v>12</v>
      </c>
      <c r="AD47" s="1473" t="s">
        <v>13</v>
      </c>
      <c r="AE47" s="1472" t="s">
        <v>12</v>
      </c>
      <c r="AF47" s="1473" t="s">
        <v>13</v>
      </c>
      <c r="AG47" s="1474" t="s">
        <v>12</v>
      </c>
      <c r="AH47" s="84"/>
      <c r="AI47" s="554"/>
      <c r="AJ47" s="14"/>
      <c r="AK47" s="14"/>
      <c r="AL47" s="1256"/>
      <c r="AM47" s="245"/>
      <c r="AN47" s="940"/>
      <c r="AO47" s="18"/>
      <c r="AP47" s="40"/>
      <c r="AQ47" s="1925"/>
      <c r="AR47" s="1841"/>
      <c r="AS47" s="2413"/>
      <c r="AT47" s="1504" t="s">
        <v>434</v>
      </c>
      <c r="AU47" s="462"/>
      <c r="AV47" s="895"/>
      <c r="AW47" s="779"/>
      <c r="AX47" s="295"/>
      <c r="AY47" s="462"/>
      <c r="AZ47" s="295"/>
      <c r="BA47" s="462"/>
      <c r="BB47" s="295"/>
      <c r="BC47" s="296">
        <v>1</v>
      </c>
      <c r="BD47" s="175"/>
      <c r="BE47" s="137">
        <f t="shared" si="10"/>
        <v>0</v>
      </c>
      <c r="BF47" s="451"/>
      <c r="BG47" s="1555"/>
      <c r="BH47" s="451"/>
      <c r="BI47" s="1566"/>
      <c r="BJ47" s="12"/>
      <c r="BL47" s="170"/>
    </row>
    <row r="48" spans="1:67" ht="13.5" customHeight="1">
      <c r="A48" s="39"/>
      <c r="B48" s="1916"/>
      <c r="C48" s="1783"/>
      <c r="D48" s="1789"/>
      <c r="E48" s="1356" t="s">
        <v>139</v>
      </c>
      <c r="F48" s="313"/>
      <c r="G48" s="314"/>
      <c r="H48" s="750"/>
      <c r="I48" s="314"/>
      <c r="J48" s="308"/>
      <c r="K48" s="1140"/>
      <c r="L48" s="308"/>
      <c r="M48" s="185"/>
      <c r="N48" s="318">
        <v>2</v>
      </c>
      <c r="O48" s="187"/>
      <c r="P48" s="188">
        <f t="shared" si="12"/>
        <v>0</v>
      </c>
      <c r="Q48" s="189"/>
      <c r="R48" s="1407"/>
      <c r="S48" s="319"/>
      <c r="T48" s="1437"/>
      <c r="U48" s="145"/>
      <c r="V48" s="36"/>
      <c r="W48" s="13"/>
      <c r="X48" s="532"/>
      <c r="Y48" s="1479" t="s">
        <v>572</v>
      </c>
      <c r="Z48" s="612"/>
      <c r="AA48" s="612"/>
      <c r="AB48" s="610">
        <f t="shared" ref="AB48:AG48" si="13">SUMIF(AB$10:AB$34,"@",$AH$10:$AH$34)+SUMIF(AB$36:AB$46,"@",$AH$36:$AH$46)</f>
        <v>0</v>
      </c>
      <c r="AC48" s="610">
        <f t="shared" si="13"/>
        <v>0</v>
      </c>
      <c r="AD48" s="610">
        <f t="shared" si="13"/>
        <v>0</v>
      </c>
      <c r="AE48" s="610">
        <f t="shared" si="13"/>
        <v>0</v>
      </c>
      <c r="AF48" s="610">
        <f t="shared" si="13"/>
        <v>0</v>
      </c>
      <c r="AG48" s="610">
        <f t="shared" si="13"/>
        <v>0</v>
      </c>
      <c r="AH48" s="84"/>
      <c r="AI48" s="554"/>
      <c r="AJ48" s="14"/>
      <c r="AK48" s="14"/>
      <c r="AL48" s="1256"/>
      <c r="AM48" s="245"/>
      <c r="AN48" s="940"/>
      <c r="AO48" s="18"/>
      <c r="AP48" s="40"/>
      <c r="AQ48" s="1925"/>
      <c r="AR48" s="1841"/>
      <c r="AS48" s="2413"/>
      <c r="AT48" s="1502" t="s">
        <v>435</v>
      </c>
      <c r="AU48" s="461"/>
      <c r="AV48" s="100"/>
      <c r="AW48" s="761"/>
      <c r="AX48" s="100"/>
      <c r="AY48" s="461"/>
      <c r="AZ48" s="100"/>
      <c r="BA48" s="461"/>
      <c r="BB48" s="100"/>
      <c r="BC48" s="159">
        <v>2</v>
      </c>
      <c r="BD48" s="106"/>
      <c r="BE48" s="126">
        <f t="shared" si="10"/>
        <v>0</v>
      </c>
      <c r="BF48" s="970"/>
      <c r="BG48" s="1796" t="s">
        <v>454</v>
      </c>
      <c r="BH48" s="446"/>
      <c r="BI48" s="1560"/>
      <c r="BJ48" s="68"/>
    </row>
    <row r="49" spans="1:62" ht="13.5" customHeight="1" thickBot="1">
      <c r="A49" s="39"/>
      <c r="B49" s="1916"/>
      <c r="C49" s="1783"/>
      <c r="D49" s="1789"/>
      <c r="E49" s="1357" t="s">
        <v>369</v>
      </c>
      <c r="F49" s="344"/>
      <c r="G49" s="345"/>
      <c r="H49" s="346"/>
      <c r="I49" s="1310"/>
      <c r="J49" s="346"/>
      <c r="K49" s="1131"/>
      <c r="L49" s="346"/>
      <c r="M49" s="347"/>
      <c r="N49" s="348">
        <v>2</v>
      </c>
      <c r="O49" s="349"/>
      <c r="P49" s="350">
        <f t="shared" si="12"/>
        <v>0</v>
      </c>
      <c r="Q49" s="351"/>
      <c r="R49" s="1408"/>
      <c r="S49" s="352"/>
      <c r="T49" s="1438"/>
      <c r="U49" s="145"/>
      <c r="V49" s="36"/>
      <c r="W49" s="36"/>
      <c r="X49" s="39"/>
      <c r="Y49" s="1378" t="s">
        <v>111</v>
      </c>
      <c r="Z49" s="804"/>
      <c r="AA49" s="804"/>
      <c r="AB49" s="805">
        <f>SUMIF(AB$10:AB$34,"集",$AH$10:$AH$34)+SUMIF(AB$36:AB$46,"集",$AH$36:$AH$46)</f>
        <v>0</v>
      </c>
      <c r="AC49" s="805">
        <f t="shared" ref="AC49:AG49" si="14">SUMIF(AC$10:AC$34,"集",$AH$10:$AH$34)+SUMIF(AC$36:AC$46,"集",$AH$36:$AH$46)</f>
        <v>0</v>
      </c>
      <c r="AD49" s="805">
        <f t="shared" si="14"/>
        <v>0</v>
      </c>
      <c r="AE49" s="805">
        <f>SUMIF(AE$10:AE$34,"集",$AH$10:$AH$34)+SUMIF(AE$36:AE$46,"集",$AH$36:$AH$46)</f>
        <v>0</v>
      </c>
      <c r="AF49" s="805">
        <f t="shared" si="14"/>
        <v>0</v>
      </c>
      <c r="AG49" s="805">
        <f t="shared" si="14"/>
        <v>0</v>
      </c>
      <c r="AN49" s="36"/>
      <c r="AO49" s="18"/>
      <c r="AP49" s="40"/>
      <c r="AQ49" s="1925"/>
      <c r="AR49" s="1841"/>
      <c r="AS49" s="2413"/>
      <c r="AT49" s="1510" t="s">
        <v>436</v>
      </c>
      <c r="AU49" s="464"/>
      <c r="AV49" s="314"/>
      <c r="AW49" s="762"/>
      <c r="AX49" s="314"/>
      <c r="AY49" s="464"/>
      <c r="AZ49" s="314"/>
      <c r="BA49" s="464"/>
      <c r="BB49" s="314"/>
      <c r="BC49" s="315">
        <v>2</v>
      </c>
      <c r="BD49" s="187"/>
      <c r="BE49" s="188">
        <f t="shared" si="10"/>
        <v>0</v>
      </c>
      <c r="BF49" s="189"/>
      <c r="BG49" s="1797"/>
      <c r="BH49" s="198"/>
      <c r="BI49" s="1567"/>
      <c r="BJ49" s="163"/>
    </row>
    <row r="50" spans="1:62" ht="13.5" customHeight="1" thickBot="1">
      <c r="A50" s="39"/>
      <c r="B50" s="1916"/>
      <c r="C50" s="1783"/>
      <c r="D50" s="1789"/>
      <c r="E50" s="1358" t="s">
        <v>496</v>
      </c>
      <c r="F50" s="344"/>
      <c r="G50" s="345"/>
      <c r="H50" s="751"/>
      <c r="I50" s="345"/>
      <c r="J50" s="346"/>
      <c r="K50" s="1131"/>
      <c r="L50" s="346"/>
      <c r="M50" s="347"/>
      <c r="N50" s="348">
        <v>1</v>
      </c>
      <c r="O50" s="349"/>
      <c r="P50" s="350">
        <f t="shared" si="12"/>
        <v>0</v>
      </c>
      <c r="Q50" s="351"/>
      <c r="R50" s="1748" t="s">
        <v>529</v>
      </c>
      <c r="S50" s="352"/>
      <c r="T50" s="1646"/>
      <c r="U50" s="12"/>
      <c r="V50" s="36"/>
      <c r="W50" s="15"/>
      <c r="X50" s="43"/>
      <c r="Y50" s="609"/>
      <c r="Z50" s="555"/>
      <c r="AA50" s="555"/>
      <c r="AB50" s="555"/>
      <c r="AC50" s="555"/>
      <c r="AD50" s="555"/>
      <c r="AE50" s="555"/>
      <c r="AF50" s="555"/>
      <c r="AG50" s="555"/>
      <c r="AH50" s="661"/>
      <c r="AI50" s="554"/>
      <c r="AJ50" s="14"/>
      <c r="AK50" s="14"/>
      <c r="AL50" s="14"/>
      <c r="AN50" s="36"/>
      <c r="AO50" s="18"/>
      <c r="AP50" s="40"/>
      <c r="AQ50" s="1925"/>
      <c r="AR50" s="1841"/>
      <c r="AS50" s="2413"/>
      <c r="AT50" s="1376" t="s">
        <v>437</v>
      </c>
      <c r="AU50" s="470"/>
      <c r="AV50" s="224"/>
      <c r="AW50" s="759"/>
      <c r="AX50" s="224"/>
      <c r="AY50" s="470"/>
      <c r="AZ50" s="224"/>
      <c r="BA50" s="470"/>
      <c r="BB50" s="224"/>
      <c r="BC50" s="334">
        <v>2</v>
      </c>
      <c r="BD50" s="196"/>
      <c r="BE50" s="197">
        <f t="shared" si="10"/>
        <v>0</v>
      </c>
      <c r="BF50" s="491"/>
      <c r="BG50" s="1797"/>
      <c r="BH50" s="491"/>
      <c r="BI50" s="1567"/>
      <c r="BJ50" s="68"/>
    </row>
    <row r="51" spans="1:62" ht="14.25" customHeight="1" thickBot="1">
      <c r="A51" s="39"/>
      <c r="B51" s="1916"/>
      <c r="C51" s="1784"/>
      <c r="D51" s="1790"/>
      <c r="E51" s="1359" t="s">
        <v>491</v>
      </c>
      <c r="F51" s="86"/>
      <c r="G51" s="91"/>
      <c r="H51" s="752"/>
      <c r="I51" s="91"/>
      <c r="J51" s="98"/>
      <c r="K51" s="1132"/>
      <c r="L51" s="98"/>
      <c r="M51" s="87"/>
      <c r="N51" s="77">
        <v>1</v>
      </c>
      <c r="O51" s="105"/>
      <c r="P51" s="128">
        <f t="shared" si="12"/>
        <v>0</v>
      </c>
      <c r="Q51" s="6"/>
      <c r="R51" s="1749" t="s">
        <v>530</v>
      </c>
      <c r="S51" s="317"/>
      <c r="T51" s="1647"/>
      <c r="V51" s="39"/>
      <c r="W51" s="1845" t="s">
        <v>80</v>
      </c>
      <c r="X51" s="1848"/>
      <c r="Y51" s="1848"/>
      <c r="Z51" s="1848"/>
      <c r="AA51" s="1848"/>
      <c r="AB51" s="1848"/>
      <c r="AC51" s="1848"/>
      <c r="AD51" s="1848"/>
      <c r="AE51" s="1848"/>
      <c r="AF51" s="1848"/>
      <c r="AG51" s="1848"/>
      <c r="AH51" s="1848"/>
      <c r="AI51" s="1849"/>
      <c r="AJ51" s="49">
        <f>SUM(AJ53:AJ63)+SUM(AJ65:AJ71)</f>
        <v>0</v>
      </c>
      <c r="AK51" s="574">
        <f>AK52+AK64</f>
        <v>27</v>
      </c>
      <c r="AL51" s="147"/>
      <c r="AM51" s="245"/>
      <c r="AN51" s="12"/>
      <c r="AO51" s="18"/>
      <c r="AP51" s="40"/>
      <c r="AQ51" s="1925"/>
      <c r="AR51" s="1841"/>
      <c r="AS51" s="2413"/>
      <c r="AT51" s="1376" t="s">
        <v>438</v>
      </c>
      <c r="AU51" s="470"/>
      <c r="AV51" s="224"/>
      <c r="AW51" s="759"/>
      <c r="AX51" s="224"/>
      <c r="AY51" s="470"/>
      <c r="AZ51" s="224"/>
      <c r="BA51" s="470"/>
      <c r="BB51" s="224"/>
      <c r="BC51" s="334">
        <v>2</v>
      </c>
      <c r="BD51" s="196"/>
      <c r="BE51" s="197">
        <f t="shared" si="10"/>
        <v>0</v>
      </c>
      <c r="BF51" s="490"/>
      <c r="BG51" s="1797"/>
      <c r="BH51" s="490"/>
      <c r="BI51" s="1567"/>
      <c r="BJ51" s="68"/>
    </row>
    <row r="52" spans="1:62" ht="12" customHeight="1" thickBot="1">
      <c r="A52" s="36"/>
      <c r="B52" s="1124"/>
      <c r="D52" s="821"/>
      <c r="E52" s="1645"/>
      <c r="F52" s="1475" t="s">
        <v>13</v>
      </c>
      <c r="G52" s="1476" t="s">
        <v>12</v>
      </c>
      <c r="H52" s="1477" t="s">
        <v>13</v>
      </c>
      <c r="I52" s="1476" t="s">
        <v>12</v>
      </c>
      <c r="J52" s="1477" t="s">
        <v>13</v>
      </c>
      <c r="K52" s="1476" t="s">
        <v>12</v>
      </c>
      <c r="L52" s="1477" t="s">
        <v>13</v>
      </c>
      <c r="M52" s="1478" t="s">
        <v>12</v>
      </c>
      <c r="U52" s="12"/>
      <c r="V52" s="39"/>
      <c r="W52" s="1846"/>
      <c r="X52" s="1850"/>
      <c r="Y52" s="1764" t="s">
        <v>555</v>
      </c>
      <c r="Z52" s="1764"/>
      <c r="AA52" s="1764"/>
      <c r="AB52" s="1764"/>
      <c r="AC52" s="1764"/>
      <c r="AD52" s="1764"/>
      <c r="AE52" s="1764"/>
      <c r="AF52" s="1764"/>
      <c r="AG52" s="1764"/>
      <c r="AH52" s="1764"/>
      <c r="AI52" s="534"/>
      <c r="AJ52" s="551">
        <f>SUM(AJ53:AJ63)</f>
        <v>0</v>
      </c>
      <c r="AK52" s="536">
        <v>23</v>
      </c>
      <c r="AL52" s="550"/>
      <c r="AM52" s="245"/>
      <c r="AN52" s="12"/>
      <c r="AO52" s="18"/>
      <c r="AP52" s="40"/>
      <c r="AQ52" s="1925"/>
      <c r="AR52" s="1841"/>
      <c r="AS52" s="2413"/>
      <c r="AT52" s="1511" t="s">
        <v>439</v>
      </c>
      <c r="AU52" s="460"/>
      <c r="AV52" s="298"/>
      <c r="AW52" s="783"/>
      <c r="AX52" s="298"/>
      <c r="AY52" s="460"/>
      <c r="AZ52" s="298"/>
      <c r="BA52" s="460"/>
      <c r="BB52" s="298"/>
      <c r="BC52" s="299">
        <v>2</v>
      </c>
      <c r="BD52" s="306"/>
      <c r="BE52" s="489">
        <f t="shared" si="10"/>
        <v>0</v>
      </c>
      <c r="BF52" s="243"/>
      <c r="BG52" s="1798"/>
      <c r="BH52" s="243"/>
      <c r="BI52" s="1561"/>
      <c r="BJ52" s="163"/>
    </row>
    <row r="53" spans="1:62" ht="12" customHeight="1" thickTop="1" thickBot="1">
      <c r="A53" s="36"/>
      <c r="B53" s="12"/>
      <c r="C53" s="13"/>
      <c r="D53" s="532"/>
      <c r="E53" s="1634" t="s">
        <v>111</v>
      </c>
      <c r="F53" s="798">
        <f>SUMIF(F$12:F$16,"集",$N$12:$N$16)+SUMIF(F$18:F$20,"集",$N$18:$N$20)+SUMIF(F$22:F$24,"集",$N$22:$N$24)+SUMIF(F$26:F$28,"集",$N$26:$N$28)+SUMIF(F$30:F$31,"集",$N$30:$N$31)+SUMIF(F$34:F$44,"集",$N$34:$N$44)+SUMIF(F$46:F$51,"集",$N$46:$N$51)</f>
        <v>0</v>
      </c>
      <c r="G53" s="798">
        <f t="shared" ref="G53:M53" si="15">SUMIF(G$12:G$16,"集",$N$12:$N$16)+SUMIF(G$18:G$20,"集",$N$18:$N$20)+SUMIF(G$22:G$24,"集",$N$22:$N$24)+SUMIF(G$26:G$28,"集",$N$26:$N$28)+SUMIF(G$30:G$31,"集",$N$30:$N$31)+SUMIF(G$34:G$44,"集",$N$34:$N$44)+SUMIF(G$46:G$51,"集",$N$46:$N$51)</f>
        <v>0</v>
      </c>
      <c r="H53" s="798">
        <f t="shared" si="15"/>
        <v>0</v>
      </c>
      <c r="I53" s="798">
        <f t="shared" si="15"/>
        <v>0</v>
      </c>
      <c r="J53" s="798">
        <f t="shared" si="15"/>
        <v>0</v>
      </c>
      <c r="K53" s="798">
        <f t="shared" si="15"/>
        <v>0</v>
      </c>
      <c r="L53" s="798">
        <f t="shared" si="15"/>
        <v>0</v>
      </c>
      <c r="M53" s="799">
        <f t="shared" si="15"/>
        <v>0</v>
      </c>
      <c r="N53" s="557"/>
      <c r="O53" s="1870" t="s">
        <v>419</v>
      </c>
      <c r="P53" s="1871"/>
      <c r="Q53" s="1871"/>
      <c r="R53" s="1871"/>
      <c r="S53" s="1443"/>
      <c r="T53" s="1444"/>
      <c r="U53" s="12"/>
      <c r="V53" s="39"/>
      <c r="W53" s="1846"/>
      <c r="X53" s="1851"/>
      <c r="Y53" s="1379" t="s">
        <v>74</v>
      </c>
      <c r="Z53" s="522"/>
      <c r="AA53" s="1264"/>
      <c r="AB53" s="522"/>
      <c r="AC53" s="505"/>
      <c r="AD53" s="522"/>
      <c r="AE53" s="505"/>
      <c r="AF53" s="522"/>
      <c r="AG53" s="505"/>
      <c r="AH53" s="525">
        <v>2</v>
      </c>
      <c r="AI53" s="524"/>
      <c r="AJ53" s="506">
        <f t="shared" ref="AJ53:AJ63" si="16">IF(AI53&gt;0,AH53,0)</f>
        <v>0</v>
      </c>
      <c r="AK53" s="506"/>
      <c r="AL53" s="1750" t="s">
        <v>554</v>
      </c>
      <c r="AM53" s="10"/>
      <c r="AN53" s="12"/>
      <c r="AO53" s="18"/>
      <c r="AP53" s="40"/>
      <c r="AQ53" s="1925"/>
      <c r="AR53" s="1841"/>
      <c r="AS53" s="2413"/>
      <c r="AT53" s="1502" t="s">
        <v>448</v>
      </c>
      <c r="AU53" s="466"/>
      <c r="AV53" s="100"/>
      <c r="AW53" s="1675"/>
      <c r="AX53" s="100"/>
      <c r="AY53" s="466"/>
      <c r="AZ53" s="100"/>
      <c r="BA53" s="466"/>
      <c r="BB53" s="100"/>
      <c r="BC53" s="83">
        <v>1</v>
      </c>
      <c r="BD53" s="106"/>
      <c r="BE53" s="126">
        <f t="shared" si="10"/>
        <v>0</v>
      </c>
      <c r="BF53" s="323"/>
      <c r="BG53" s="1687" t="s">
        <v>360</v>
      </c>
      <c r="BH53" s="28"/>
      <c r="BI53" s="1681"/>
      <c r="BJ53" s="68"/>
    </row>
    <row r="54" spans="1:62" ht="12" customHeight="1" thickTop="1" thickBot="1">
      <c r="A54" s="36"/>
      <c r="B54" s="12"/>
      <c r="O54" s="2423" t="s">
        <v>500</v>
      </c>
      <c r="P54" s="2424"/>
      <c r="Q54" s="2424"/>
      <c r="R54" s="2424"/>
      <c r="S54" s="2424"/>
      <c r="T54" s="2425"/>
      <c r="U54" s="209"/>
      <c r="V54" s="39"/>
      <c r="W54" s="1846"/>
      <c r="X54" s="1851"/>
      <c r="Y54" s="1380" t="s">
        <v>73</v>
      </c>
      <c r="Z54" s="769"/>
      <c r="AA54" s="509"/>
      <c r="AB54" s="508"/>
      <c r="AC54" s="509"/>
      <c r="AD54" s="508"/>
      <c r="AE54" s="509"/>
      <c r="AF54" s="508"/>
      <c r="AG54" s="509"/>
      <c r="AH54" s="510">
        <v>2</v>
      </c>
      <c r="AI54" s="511"/>
      <c r="AJ54" s="512">
        <f t="shared" si="16"/>
        <v>0</v>
      </c>
      <c r="AK54" s="512"/>
      <c r="AL54" s="1013"/>
      <c r="AN54" s="36"/>
      <c r="AO54" s="18"/>
      <c r="AP54" s="40"/>
      <c r="AQ54" s="1925"/>
      <c r="AR54" s="1841"/>
      <c r="AS54" s="2413"/>
      <c r="AT54" s="1504" t="s">
        <v>440</v>
      </c>
      <c r="AU54" s="462"/>
      <c r="AV54" s="295"/>
      <c r="AW54" s="462"/>
      <c r="AX54" s="782"/>
      <c r="AY54" s="462"/>
      <c r="AZ54" s="295"/>
      <c r="BA54" s="462"/>
      <c r="BB54" s="295"/>
      <c r="BC54" s="307">
        <v>2</v>
      </c>
      <c r="BD54" s="175"/>
      <c r="BE54" s="137">
        <f t="shared" si="10"/>
        <v>0</v>
      </c>
      <c r="BF54" s="54"/>
      <c r="BG54" s="1556"/>
      <c r="BH54" s="174"/>
      <c r="BI54" s="1570"/>
      <c r="BJ54" s="68"/>
    </row>
    <row r="55" spans="1:62" ht="12" customHeight="1" thickBot="1">
      <c r="A55" s="36"/>
      <c r="B55" s="12"/>
      <c r="C55" s="13"/>
      <c r="D55" s="1927" t="s">
        <v>569</v>
      </c>
      <c r="E55" s="1930" t="s">
        <v>418</v>
      </c>
      <c r="F55" s="1931"/>
      <c r="G55" s="1931"/>
      <c r="H55" s="1931"/>
      <c r="I55" s="1931"/>
      <c r="J55" s="1872">
        <v>24</v>
      </c>
      <c r="K55" s="1872"/>
      <c r="L55" s="1932" t="s">
        <v>1</v>
      </c>
      <c r="M55" s="1932"/>
      <c r="N55" s="2437"/>
      <c r="O55" s="2421" t="s">
        <v>511</v>
      </c>
      <c r="P55" s="2421"/>
      <c r="Q55" s="2421"/>
      <c r="R55" s="2421"/>
      <c r="S55" s="2421"/>
      <c r="T55" s="2422"/>
      <c r="U55" s="239"/>
      <c r="V55" s="39"/>
      <c r="W55" s="1846"/>
      <c r="X55" s="1851"/>
      <c r="Y55" s="1380" t="s">
        <v>203</v>
      </c>
      <c r="Z55" s="508"/>
      <c r="AA55" s="509"/>
      <c r="AB55" s="769"/>
      <c r="AC55" s="509"/>
      <c r="AD55" s="508"/>
      <c r="AE55" s="509"/>
      <c r="AF55" s="508"/>
      <c r="AG55" s="509"/>
      <c r="AH55" s="510">
        <v>2</v>
      </c>
      <c r="AI55" s="511"/>
      <c r="AJ55" s="512">
        <f t="shared" si="16"/>
        <v>0</v>
      </c>
      <c r="AK55" s="512"/>
      <c r="AL55" s="1013"/>
      <c r="AN55" s="36"/>
      <c r="AO55" s="18"/>
      <c r="AP55" s="40"/>
      <c r="AQ55" s="1925"/>
      <c r="AR55" s="1841"/>
      <c r="AS55" s="2413"/>
      <c r="AT55" s="1502" t="s">
        <v>449</v>
      </c>
      <c r="AU55" s="761"/>
      <c r="AV55" s="100"/>
      <c r="AW55" s="461"/>
      <c r="AX55" s="100"/>
      <c r="AY55" s="461"/>
      <c r="AZ55" s="100"/>
      <c r="BA55" s="461"/>
      <c r="BB55" s="100"/>
      <c r="BC55" s="83">
        <v>1</v>
      </c>
      <c r="BD55" s="106"/>
      <c r="BE55" s="126">
        <f t="shared" ref="BE55:BE64" si="17">IF(BD55&gt;0,BC55,0)</f>
        <v>0</v>
      </c>
      <c r="BF55" s="972"/>
      <c r="BG55" s="1776" t="s">
        <v>455</v>
      </c>
      <c r="BH55" s="28"/>
      <c r="BI55" s="1824" t="s">
        <v>295</v>
      </c>
      <c r="BJ55" s="68"/>
    </row>
    <row r="56" spans="1:62" ht="12" customHeight="1">
      <c r="A56" s="36"/>
      <c r="B56" s="12"/>
      <c r="C56" s="13"/>
      <c r="D56" s="1928"/>
      <c r="E56" s="1791" t="s">
        <v>411</v>
      </c>
      <c r="F56" s="1827" t="s">
        <v>474</v>
      </c>
      <c r="G56" s="1828"/>
      <c r="H56" s="1827" t="s">
        <v>475</v>
      </c>
      <c r="I56" s="1828"/>
      <c r="J56" s="1827" t="s">
        <v>476</v>
      </c>
      <c r="K56" s="1828"/>
      <c r="L56" s="1827" t="s">
        <v>477</v>
      </c>
      <c r="M56" s="1828"/>
      <c r="N56" s="1111" t="s">
        <v>94</v>
      </c>
      <c r="O56" s="2419" t="s">
        <v>575</v>
      </c>
      <c r="P56" s="2408"/>
      <c r="Q56" s="2408"/>
      <c r="R56" s="2408"/>
      <c r="S56" s="2408"/>
      <c r="T56" s="2420"/>
      <c r="U56" s="238"/>
      <c r="V56" s="39"/>
      <c r="W56" s="1846"/>
      <c r="X56" s="1851"/>
      <c r="Y56" s="1380" t="s">
        <v>75</v>
      </c>
      <c r="Z56" s="508"/>
      <c r="AA56" s="509"/>
      <c r="AB56" s="508"/>
      <c r="AC56" s="768"/>
      <c r="AD56" s="508"/>
      <c r="AE56" s="509"/>
      <c r="AF56" s="508"/>
      <c r="AG56" s="509"/>
      <c r="AH56" s="513">
        <v>2</v>
      </c>
      <c r="AI56" s="511"/>
      <c r="AJ56" s="512">
        <f t="shared" si="16"/>
        <v>0</v>
      </c>
      <c r="AK56" s="512"/>
      <c r="AL56" s="1013"/>
      <c r="AN56" s="36"/>
      <c r="AO56" s="18"/>
      <c r="AP56" s="40"/>
      <c r="AQ56" s="1925"/>
      <c r="AR56" s="1841"/>
      <c r="AS56" s="2413"/>
      <c r="AT56" s="1503" t="s">
        <v>450</v>
      </c>
      <c r="AU56" s="896"/>
      <c r="AV56" s="210"/>
      <c r="AW56" s="463"/>
      <c r="AX56" s="210"/>
      <c r="AY56" s="463"/>
      <c r="AZ56" s="210"/>
      <c r="BA56" s="463"/>
      <c r="BB56" s="210"/>
      <c r="BC56" s="75">
        <v>1</v>
      </c>
      <c r="BD56" s="104"/>
      <c r="BE56" s="127">
        <f t="shared" si="17"/>
        <v>0</v>
      </c>
      <c r="BF56" s="972"/>
      <c r="BG56" s="1777"/>
      <c r="BH56" s="23"/>
      <c r="BI56" s="1825"/>
      <c r="BJ56" s="68"/>
    </row>
    <row r="57" spans="1:62" ht="12" customHeight="1" thickBot="1">
      <c r="A57" s="36"/>
      <c r="B57" s="12"/>
      <c r="C57" s="13"/>
      <c r="D57" s="1928"/>
      <c r="E57" s="1792"/>
      <c r="F57" s="2406" t="s">
        <v>88</v>
      </c>
      <c r="G57" s="2407" t="s">
        <v>89</v>
      </c>
      <c r="H57" s="2406" t="s">
        <v>88</v>
      </c>
      <c r="I57" s="2407" t="s">
        <v>89</v>
      </c>
      <c r="J57" s="2406" t="s">
        <v>88</v>
      </c>
      <c r="K57" s="2407" t="s">
        <v>89</v>
      </c>
      <c r="L57" s="2406" t="s">
        <v>88</v>
      </c>
      <c r="M57" s="2407" t="s">
        <v>89</v>
      </c>
      <c r="N57" s="1112"/>
      <c r="O57" s="1832" t="s">
        <v>513</v>
      </c>
      <c r="P57" s="1833"/>
      <c r="Q57" s="1833"/>
      <c r="R57" s="1833"/>
      <c r="S57" s="1833"/>
      <c r="T57" s="1834"/>
      <c r="U57" s="32"/>
      <c r="V57" s="39"/>
      <c r="W57" s="1846"/>
      <c r="X57" s="1851"/>
      <c r="Y57" s="1380" t="s">
        <v>204</v>
      </c>
      <c r="Z57" s="508"/>
      <c r="AA57" s="509"/>
      <c r="AB57" s="508"/>
      <c r="AC57" s="509"/>
      <c r="AD57" s="508"/>
      <c r="AE57" s="768"/>
      <c r="AF57" s="508"/>
      <c r="AG57" s="509"/>
      <c r="AH57" s="513">
        <v>2</v>
      </c>
      <c r="AI57" s="511"/>
      <c r="AJ57" s="512">
        <f t="shared" si="16"/>
        <v>0</v>
      </c>
      <c r="AK57" s="512"/>
      <c r="AL57" s="1013"/>
      <c r="AN57" s="36"/>
      <c r="AO57" s="18"/>
      <c r="AP57" s="40"/>
      <c r="AQ57" s="1925"/>
      <c r="AR57" s="1841"/>
      <c r="AS57" s="2413"/>
      <c r="AT57" s="1503" t="s">
        <v>451</v>
      </c>
      <c r="AU57" s="463"/>
      <c r="AV57" s="756"/>
      <c r="AW57" s="463"/>
      <c r="AX57" s="210"/>
      <c r="AY57" s="463"/>
      <c r="AZ57" s="210"/>
      <c r="BA57" s="463"/>
      <c r="BB57" s="210"/>
      <c r="BC57" s="74">
        <v>1</v>
      </c>
      <c r="BD57" s="104"/>
      <c r="BE57" s="127">
        <f t="shared" si="17"/>
        <v>0</v>
      </c>
      <c r="BF57" s="972"/>
      <c r="BG57" s="1777"/>
      <c r="BH57" s="23"/>
      <c r="BI57" s="1825"/>
      <c r="BJ57" s="12"/>
    </row>
    <row r="58" spans="1:62" ht="12" customHeight="1">
      <c r="A58" s="36"/>
      <c r="B58" s="12"/>
      <c r="C58" s="13"/>
      <c r="D58" s="1928"/>
      <c r="E58" s="1440" t="s">
        <v>412</v>
      </c>
      <c r="F58" s="582">
        <f>SUMIF(F$12:F$16,"@",$N$12:$N$16)+SUMIF(F$18:F$20,"@",$N$18:$N$20)+SUMIF(F$22:F$24,"@",$N$22:$N$24)+SUMIF(F$26:F$28,"@",$N$26:$N$28)+SUMIF(F$30:F$31,"@",$N$30:$N$31)+SUMIF(F$34:F$43,"@",$N$34:$N$43)+SUMIF(F$46:F$51,"@",$N$46:$N$51)</f>
        <v>0</v>
      </c>
      <c r="G58" s="585">
        <f t="shared" ref="G58:M58" si="18">SUMIF(G$12:G$16,"@",$N$12:$N$16)+SUMIF(G$18:G$20,"@",$N$18:$N$20)+SUMIF(G$22:G$24,"@",$N$22:$N$24)+SUMIF(G$26:G$28,"@",$N$26:$N$28)+SUMIF(G$30:G$31,"@",$N$30:$N$31)+SUMIF(G$34:G$43,"@",$N$34:$N$43)+SUMIF(G$46:G$51,"@",$N$46:$N$51)</f>
        <v>0</v>
      </c>
      <c r="H58" s="582">
        <f t="shared" si="18"/>
        <v>0</v>
      </c>
      <c r="I58" s="1479">
        <f t="shared" si="18"/>
        <v>0</v>
      </c>
      <c r="J58" s="586">
        <f t="shared" si="18"/>
        <v>0</v>
      </c>
      <c r="K58" s="585">
        <f t="shared" si="18"/>
        <v>0</v>
      </c>
      <c r="L58" s="582">
        <f t="shared" si="18"/>
        <v>0</v>
      </c>
      <c r="M58" s="585">
        <f t="shared" si="18"/>
        <v>0</v>
      </c>
      <c r="N58" s="588">
        <f t="shared" ref="N58:N65" si="19">SUM(F58:M58)</f>
        <v>0</v>
      </c>
      <c r="O58" s="2411" t="s">
        <v>514</v>
      </c>
      <c r="P58" s="2409"/>
      <c r="Q58" s="2409"/>
      <c r="R58" s="2409"/>
      <c r="S58" s="2409"/>
      <c r="T58" s="2410"/>
      <c r="U58" s="10"/>
      <c r="V58" s="39"/>
      <c r="W58" s="1846"/>
      <c r="X58" s="1851"/>
      <c r="Y58" s="1380" t="s">
        <v>205</v>
      </c>
      <c r="Z58" s="508"/>
      <c r="AA58" s="509"/>
      <c r="AB58" s="508"/>
      <c r="AC58" s="768"/>
      <c r="AD58" s="508"/>
      <c r="AE58" s="509"/>
      <c r="AF58" s="508"/>
      <c r="AG58" s="509"/>
      <c r="AH58" s="513">
        <v>2</v>
      </c>
      <c r="AI58" s="511"/>
      <c r="AJ58" s="512">
        <f t="shared" si="16"/>
        <v>0</v>
      </c>
      <c r="AK58" s="512"/>
      <c r="AL58" s="1014"/>
      <c r="AN58" s="36"/>
      <c r="AO58" s="18"/>
      <c r="AP58" s="40"/>
      <c r="AQ58" s="1925"/>
      <c r="AR58" s="1841"/>
      <c r="AS58" s="2413"/>
      <c r="AT58" s="1504" t="s">
        <v>452</v>
      </c>
      <c r="AU58" s="460"/>
      <c r="AV58" s="903"/>
      <c r="AW58" s="460"/>
      <c r="AX58" s="298"/>
      <c r="AY58" s="460"/>
      <c r="AZ58" s="298"/>
      <c r="BA58" s="460"/>
      <c r="BB58" s="295"/>
      <c r="BC58" s="297">
        <v>1</v>
      </c>
      <c r="BD58" s="306"/>
      <c r="BE58" s="479">
        <f t="shared" si="17"/>
        <v>0</v>
      </c>
      <c r="BF58" s="973"/>
      <c r="BG58" s="1778"/>
      <c r="BH58" s="54"/>
      <c r="BI58" s="1826"/>
      <c r="BJ58" s="164"/>
    </row>
    <row r="59" spans="1:62" ht="12" customHeight="1" thickBot="1">
      <c r="A59" s="36"/>
      <c r="B59" s="12"/>
      <c r="C59" s="13"/>
      <c r="D59" s="1928"/>
      <c r="E59" s="1441" t="s">
        <v>413</v>
      </c>
      <c r="F59" s="1107">
        <v>18</v>
      </c>
      <c r="G59" s="1106">
        <v>14</v>
      </c>
      <c r="H59" s="1107">
        <v>10</v>
      </c>
      <c r="I59" s="1106">
        <v>4</v>
      </c>
      <c r="J59" s="1107">
        <v>1</v>
      </c>
      <c r="K59" s="1106">
        <v>2</v>
      </c>
      <c r="L59" s="1108">
        <v>0</v>
      </c>
      <c r="M59" s="1110">
        <v>0</v>
      </c>
      <c r="N59" s="1689">
        <f t="shared" si="19"/>
        <v>49</v>
      </c>
      <c r="O59" s="2427" t="s">
        <v>570</v>
      </c>
      <c r="P59" s="2428"/>
      <c r="Q59" s="2428"/>
      <c r="R59" s="2428"/>
      <c r="S59" s="2428"/>
      <c r="T59" s="2429"/>
      <c r="U59" s="10"/>
      <c r="V59" s="39"/>
      <c r="W59" s="1846"/>
      <c r="X59" s="1851"/>
      <c r="Y59" s="1380" t="s">
        <v>206</v>
      </c>
      <c r="Z59" s="508"/>
      <c r="AA59" s="509"/>
      <c r="AB59" s="508"/>
      <c r="AC59" s="509"/>
      <c r="AD59" s="508"/>
      <c r="AE59" s="768"/>
      <c r="AF59" s="508"/>
      <c r="AG59" s="509"/>
      <c r="AH59" s="513">
        <v>2</v>
      </c>
      <c r="AI59" s="511"/>
      <c r="AJ59" s="512">
        <f t="shared" si="16"/>
        <v>0</v>
      </c>
      <c r="AK59" s="512"/>
      <c r="AL59" s="1015"/>
      <c r="AN59" s="36"/>
      <c r="AO59" s="18"/>
      <c r="AP59" s="40"/>
      <c r="AQ59" s="1925"/>
      <c r="AR59" s="1841"/>
      <c r="AS59" s="2413"/>
      <c r="AT59" s="1512" t="s">
        <v>441</v>
      </c>
      <c r="AU59" s="897"/>
      <c r="AV59" s="1211"/>
      <c r="AW59" s="897"/>
      <c r="AX59" s="1211"/>
      <c r="AY59" s="897"/>
      <c r="AZ59" s="1211"/>
      <c r="BA59" s="897"/>
      <c r="BB59" s="1211"/>
      <c r="BC59" s="487">
        <v>1</v>
      </c>
      <c r="BD59" s="221"/>
      <c r="BE59" s="197">
        <f t="shared" si="17"/>
        <v>0</v>
      </c>
      <c r="BF59" s="323"/>
      <c r="BG59" s="867"/>
      <c r="BH59" s="488"/>
      <c r="BI59" s="1569"/>
      <c r="BJ59" s="12"/>
    </row>
    <row r="60" spans="1:62" ht="12" customHeight="1">
      <c r="A60" s="36"/>
      <c r="B60" s="12"/>
      <c r="C60" s="13"/>
      <c r="D60" s="1928"/>
      <c r="E60" s="1440" t="s">
        <v>414</v>
      </c>
      <c r="F60" s="605"/>
      <c r="G60" s="606"/>
      <c r="H60" s="596">
        <f t="shared" ref="H60:M60" si="20">AB48</f>
        <v>0</v>
      </c>
      <c r="I60" s="592">
        <f t="shared" si="20"/>
        <v>0</v>
      </c>
      <c r="J60" s="589">
        <f t="shared" si="20"/>
        <v>0</v>
      </c>
      <c r="K60" s="590">
        <f t="shared" si="20"/>
        <v>0</v>
      </c>
      <c r="L60" s="591">
        <f t="shared" si="20"/>
        <v>0</v>
      </c>
      <c r="M60" s="592">
        <f t="shared" si="20"/>
        <v>0</v>
      </c>
      <c r="N60" s="593">
        <f t="shared" si="19"/>
        <v>0</v>
      </c>
      <c r="O60" s="2426" t="s">
        <v>571</v>
      </c>
      <c r="P60" s="1859"/>
      <c r="Q60" s="1859"/>
      <c r="R60" s="1859"/>
      <c r="S60" s="1859"/>
      <c r="T60" s="1859"/>
      <c r="U60" s="2435"/>
      <c r="V60" s="39"/>
      <c r="W60" s="1846"/>
      <c r="X60" s="1851"/>
      <c r="Y60" s="1380" t="s">
        <v>207</v>
      </c>
      <c r="Z60" s="508"/>
      <c r="AA60" s="509"/>
      <c r="AB60" s="508"/>
      <c r="AC60" s="509"/>
      <c r="AD60" s="769"/>
      <c r="AE60" s="509"/>
      <c r="AF60" s="508"/>
      <c r="AG60" s="509"/>
      <c r="AH60" s="513">
        <v>2</v>
      </c>
      <c r="AI60" s="511"/>
      <c r="AJ60" s="512">
        <f t="shared" si="16"/>
        <v>0</v>
      </c>
      <c r="AK60" s="512"/>
      <c r="AL60" s="1015"/>
      <c r="AN60" s="36"/>
      <c r="AO60" s="18"/>
      <c r="AP60" s="40"/>
      <c r="AQ60" s="1925"/>
      <c r="AR60" s="1841"/>
      <c r="AS60" s="2413"/>
      <c r="AT60" s="1502" t="s">
        <v>442</v>
      </c>
      <c r="AU60" s="898"/>
      <c r="AV60" s="1212"/>
      <c r="AW60" s="898"/>
      <c r="AX60" s="1212"/>
      <c r="AY60" s="898"/>
      <c r="AZ60" s="1212"/>
      <c r="BA60" s="898"/>
      <c r="BB60" s="1212"/>
      <c r="BC60" s="83">
        <v>2</v>
      </c>
      <c r="BD60" s="106"/>
      <c r="BE60" s="126">
        <f t="shared" si="17"/>
        <v>0</v>
      </c>
      <c r="BF60" s="28"/>
      <c r="BG60" s="867"/>
      <c r="BH60" s="28"/>
      <c r="BI60" s="1570"/>
      <c r="BJ60" s="12"/>
    </row>
    <row r="61" spans="1:62" ht="12" customHeight="1" thickBot="1">
      <c r="A61" s="36"/>
      <c r="B61" s="12"/>
      <c r="C61" s="13"/>
      <c r="D61" s="1928"/>
      <c r="E61" s="1441" t="s">
        <v>413</v>
      </c>
      <c r="F61" s="607"/>
      <c r="G61" s="608"/>
      <c r="H61" s="1108">
        <v>6</v>
      </c>
      <c r="I61" s="1110">
        <v>12</v>
      </c>
      <c r="J61" s="1107">
        <v>19</v>
      </c>
      <c r="K61" s="1106">
        <v>7</v>
      </c>
      <c r="L61" s="1108">
        <v>12</v>
      </c>
      <c r="M61" s="1330">
        <v>0</v>
      </c>
      <c r="N61" s="1690">
        <f t="shared" si="19"/>
        <v>56</v>
      </c>
      <c r="O61" s="1858"/>
      <c r="P61" s="1859"/>
      <c r="Q61" s="1859"/>
      <c r="R61" s="1859"/>
      <c r="S61" s="1859"/>
      <c r="T61" s="1859"/>
      <c r="U61" s="2435"/>
      <c r="V61" s="39"/>
      <c r="W61" s="1846"/>
      <c r="X61" s="1851"/>
      <c r="Y61" s="1380" t="s">
        <v>76</v>
      </c>
      <c r="Z61" s="508"/>
      <c r="AA61" s="509"/>
      <c r="AB61" s="508"/>
      <c r="AC61" s="509"/>
      <c r="AD61" s="508"/>
      <c r="AE61" s="509"/>
      <c r="AF61" s="769"/>
      <c r="AG61" s="509"/>
      <c r="AH61" s="513">
        <v>2</v>
      </c>
      <c r="AI61" s="511"/>
      <c r="AJ61" s="512">
        <f t="shared" si="16"/>
        <v>0</v>
      </c>
      <c r="AK61" s="512"/>
      <c r="AL61" s="1015"/>
      <c r="AN61" s="36"/>
      <c r="AO61" s="18"/>
      <c r="AP61" s="40"/>
      <c r="AQ61" s="1925"/>
      <c r="AR61" s="1841"/>
      <c r="AS61" s="2413"/>
      <c r="AT61" s="1510" t="s">
        <v>443</v>
      </c>
      <c r="AU61" s="899"/>
      <c r="AV61" s="1213"/>
      <c r="AW61" s="1738"/>
      <c r="AX61" s="1214"/>
      <c r="AY61" s="896"/>
      <c r="AZ61" s="1214"/>
      <c r="BA61" s="896"/>
      <c r="BB61" s="1214"/>
      <c r="BC61" s="75">
        <v>1</v>
      </c>
      <c r="BD61" s="104"/>
      <c r="BE61" s="127">
        <f t="shared" si="17"/>
        <v>0</v>
      </c>
      <c r="BF61" s="23"/>
      <c r="BG61" s="867"/>
      <c r="BH61" s="23"/>
      <c r="BI61" s="1568"/>
      <c r="BJ61" s="12"/>
    </row>
    <row r="62" spans="1:62" ht="12" customHeight="1">
      <c r="A62" s="36"/>
      <c r="B62" s="12"/>
      <c r="C62" s="13"/>
      <c r="D62" s="1928"/>
      <c r="E62" s="587" t="s">
        <v>415</v>
      </c>
      <c r="F62" s="594">
        <f t="shared" ref="F62:M62" si="21">AU74</f>
        <v>0</v>
      </c>
      <c r="G62" s="595">
        <f t="shared" si="21"/>
        <v>0</v>
      </c>
      <c r="H62" s="594">
        <f t="shared" si="21"/>
        <v>0</v>
      </c>
      <c r="I62" s="595">
        <f t="shared" si="21"/>
        <v>0</v>
      </c>
      <c r="J62" s="594">
        <f t="shared" si="21"/>
        <v>0</v>
      </c>
      <c r="K62" s="595">
        <f t="shared" si="21"/>
        <v>0</v>
      </c>
      <c r="L62" s="596">
        <f t="shared" si="21"/>
        <v>0</v>
      </c>
      <c r="M62" s="597">
        <f t="shared" si="21"/>
        <v>0</v>
      </c>
      <c r="N62" s="593">
        <f>SUM(F62:M62)</f>
        <v>0</v>
      </c>
      <c r="O62" s="1858"/>
      <c r="P62" s="1859"/>
      <c r="Q62" s="1859"/>
      <c r="R62" s="1859"/>
      <c r="S62" s="1859"/>
      <c r="T62" s="1859"/>
      <c r="U62" s="2436"/>
      <c r="V62" s="39"/>
      <c r="W62" s="1846"/>
      <c r="X62" s="1851"/>
      <c r="Y62" s="1380" t="s">
        <v>77</v>
      </c>
      <c r="Z62" s="508"/>
      <c r="AA62" s="509"/>
      <c r="AB62" s="508"/>
      <c r="AC62" s="509"/>
      <c r="AD62" s="508"/>
      <c r="AE62" s="509"/>
      <c r="AF62" s="769"/>
      <c r="AG62" s="509"/>
      <c r="AH62" s="513">
        <v>3</v>
      </c>
      <c r="AI62" s="511"/>
      <c r="AJ62" s="512">
        <f t="shared" si="16"/>
        <v>0</v>
      </c>
      <c r="AK62" s="512"/>
      <c r="AL62" s="1015"/>
      <c r="AN62" s="36"/>
      <c r="AO62" s="18"/>
      <c r="AP62" s="40"/>
      <c r="AQ62" s="1925"/>
      <c r="AR62" s="1841"/>
      <c r="AS62" s="2413"/>
      <c r="AT62" s="1503" t="s">
        <v>444</v>
      </c>
      <c r="AU62" s="896"/>
      <c r="AV62" s="1214"/>
      <c r="AW62" s="896"/>
      <c r="AX62" s="1214"/>
      <c r="AY62" s="896"/>
      <c r="AZ62" s="1214"/>
      <c r="BA62" s="896"/>
      <c r="BB62" s="1214"/>
      <c r="BC62" s="74">
        <v>1</v>
      </c>
      <c r="BD62" s="104"/>
      <c r="BE62" s="127">
        <f t="shared" si="17"/>
        <v>0</v>
      </c>
      <c r="BF62" s="972"/>
      <c r="BG62" s="1754"/>
      <c r="BH62" s="23"/>
      <c r="BI62" s="1753"/>
      <c r="BJ62" s="12"/>
    </row>
    <row r="63" spans="1:62" ht="12" customHeight="1" thickBot="1">
      <c r="A63" s="36"/>
      <c r="B63" s="12"/>
      <c r="C63" s="13"/>
      <c r="D63" s="1928"/>
      <c r="E63" s="1442" t="s">
        <v>413</v>
      </c>
      <c r="F63" s="1102">
        <v>6</v>
      </c>
      <c r="G63" s="1103">
        <v>10</v>
      </c>
      <c r="H63" s="1102">
        <v>4</v>
      </c>
      <c r="I63" s="1103">
        <v>2</v>
      </c>
      <c r="J63" s="1102">
        <v>2</v>
      </c>
      <c r="K63" s="1103">
        <v>0</v>
      </c>
      <c r="L63" s="1104">
        <v>0</v>
      </c>
      <c r="M63" s="1105">
        <v>0</v>
      </c>
      <c r="N63" s="1691">
        <f t="shared" si="19"/>
        <v>24</v>
      </c>
      <c r="O63" s="2433"/>
      <c r="P63" s="2430"/>
      <c r="Q63" s="2430"/>
      <c r="R63" s="2430"/>
      <c r="S63" s="2430"/>
      <c r="T63" s="2430"/>
      <c r="U63" s="12"/>
      <c r="V63" s="39"/>
      <c r="W63" s="1846"/>
      <c r="X63" s="1852"/>
      <c r="Y63" s="1381" t="s">
        <v>78</v>
      </c>
      <c r="Z63" s="528"/>
      <c r="AA63" s="527"/>
      <c r="AB63" s="528"/>
      <c r="AC63" s="527"/>
      <c r="AD63" s="528"/>
      <c r="AE63" s="527"/>
      <c r="AF63" s="528"/>
      <c r="AG63" s="770"/>
      <c r="AH63" s="529">
        <v>2</v>
      </c>
      <c r="AI63" s="530"/>
      <c r="AJ63" s="531">
        <f t="shared" si="16"/>
        <v>0</v>
      </c>
      <c r="AK63" s="531"/>
      <c r="AL63" s="1016"/>
      <c r="AN63" s="36"/>
      <c r="AO63" s="18"/>
      <c r="AP63" s="40"/>
      <c r="AQ63" s="1925"/>
      <c r="AR63" s="1841"/>
      <c r="AS63" s="2413"/>
      <c r="AT63" s="2415" t="s">
        <v>445</v>
      </c>
      <c r="AU63" s="1223"/>
      <c r="AV63" s="1224"/>
      <c r="AW63" s="1223"/>
      <c r="AX63" s="1224"/>
      <c r="AY63" s="1223"/>
      <c r="AZ63" s="1224"/>
      <c r="BA63" s="1223"/>
      <c r="BB63" s="1224"/>
      <c r="BC63" s="1225">
        <v>1</v>
      </c>
      <c r="BD63" s="1226"/>
      <c r="BE63" s="1227">
        <f t="shared" si="17"/>
        <v>0</v>
      </c>
      <c r="BF63" s="1228"/>
      <c r="BG63" s="2418" t="s">
        <v>574</v>
      </c>
      <c r="BH63" s="1229"/>
      <c r="BI63" s="1571" t="s">
        <v>328</v>
      </c>
      <c r="BJ63" s="12"/>
    </row>
    <row r="64" spans="1:62" ht="12" customHeight="1" thickBot="1">
      <c r="A64" s="36"/>
      <c r="B64" s="12"/>
      <c r="C64" s="13"/>
      <c r="D64" s="1928"/>
      <c r="E64" s="1637" t="s">
        <v>498</v>
      </c>
      <c r="F64" s="1600">
        <f>F58+F60+F62</f>
        <v>0</v>
      </c>
      <c r="G64" s="1601">
        <f>G58+G60+G62</f>
        <v>0</v>
      </c>
      <c r="H64" s="1600">
        <f>H58+H60+H62</f>
        <v>0</v>
      </c>
      <c r="I64" s="1601">
        <f>I58+I60+I62</f>
        <v>0</v>
      </c>
      <c r="J64" s="1600">
        <f>J58+J60+J62</f>
        <v>0</v>
      </c>
      <c r="K64" s="1601">
        <f t="shared" ref="I64:M65" si="22">K58+K60+K62</f>
        <v>0</v>
      </c>
      <c r="L64" s="1600">
        <f t="shared" si="22"/>
        <v>0</v>
      </c>
      <c r="M64" s="1601">
        <f t="shared" si="22"/>
        <v>0</v>
      </c>
      <c r="N64" s="1602">
        <f t="shared" si="19"/>
        <v>0</v>
      </c>
      <c r="O64" s="2434"/>
      <c r="P64" s="2431"/>
      <c r="Q64" s="2431"/>
      <c r="R64" s="2431"/>
      <c r="S64" s="2431"/>
      <c r="T64" s="2432"/>
      <c r="V64" s="39"/>
      <c r="W64" s="1846"/>
      <c r="X64" s="1864"/>
      <c r="Y64" s="1765" t="s">
        <v>556</v>
      </c>
      <c r="Z64" s="1765"/>
      <c r="AA64" s="1765"/>
      <c r="AB64" s="1765"/>
      <c r="AC64" s="1765"/>
      <c r="AD64" s="1765"/>
      <c r="AE64" s="1765"/>
      <c r="AF64" s="1765"/>
      <c r="AG64" s="1765"/>
      <c r="AH64" s="1765"/>
      <c r="AI64" s="547"/>
      <c r="AJ64" s="548">
        <f>SUM(AJ65:AJ70)</f>
        <v>0</v>
      </c>
      <c r="AK64" s="549">
        <v>4</v>
      </c>
      <c r="AL64" s="540"/>
      <c r="AN64" s="36"/>
      <c r="AO64" s="18"/>
      <c r="AP64" s="40"/>
      <c r="AQ64" s="1925"/>
      <c r="AR64" s="1841"/>
      <c r="AS64" s="2413"/>
      <c r="AT64" s="1506" t="s">
        <v>446</v>
      </c>
      <c r="AU64" s="1232"/>
      <c r="AV64" s="1233"/>
      <c r="AW64" s="1232"/>
      <c r="AX64" s="1233"/>
      <c r="AY64" s="1232"/>
      <c r="AZ64" s="1233"/>
      <c r="BA64" s="1232"/>
      <c r="BB64" s="1233"/>
      <c r="BC64" s="1234">
        <v>1</v>
      </c>
      <c r="BD64" s="1235"/>
      <c r="BE64" s="1236">
        <f t="shared" si="17"/>
        <v>0</v>
      </c>
      <c r="BF64" s="1237"/>
      <c r="BG64" s="1575"/>
      <c r="BH64" s="1239"/>
      <c r="BI64" s="1572"/>
      <c r="BJ64" s="12"/>
    </row>
    <row r="65" spans="1:62" ht="12" customHeight="1" thickBot="1">
      <c r="A65" s="36"/>
      <c r="B65" s="12"/>
      <c r="C65" s="13"/>
      <c r="D65" s="1928"/>
      <c r="E65" s="1639" t="s">
        <v>413</v>
      </c>
      <c r="F65" s="1640">
        <v>24</v>
      </c>
      <c r="G65" s="1641">
        <v>24</v>
      </c>
      <c r="H65" s="1640">
        <v>20</v>
      </c>
      <c r="I65" s="1641">
        <f t="shared" si="22"/>
        <v>18</v>
      </c>
      <c r="J65" s="1640">
        <f t="shared" si="22"/>
        <v>22</v>
      </c>
      <c r="K65" s="1641">
        <f t="shared" si="22"/>
        <v>9</v>
      </c>
      <c r="L65" s="1642">
        <f>L59+L61+L63</f>
        <v>12</v>
      </c>
      <c r="M65" s="1643">
        <f t="shared" si="22"/>
        <v>0</v>
      </c>
      <c r="N65" s="2405">
        <f t="shared" si="19"/>
        <v>129</v>
      </c>
      <c r="O65" s="1650"/>
      <c r="P65" s="1941" t="s">
        <v>250</v>
      </c>
      <c r="Q65" s="1942"/>
      <c r="R65" s="1943"/>
      <c r="S65" s="1944" t="s">
        <v>567</v>
      </c>
      <c r="T65" s="1945"/>
      <c r="U65" s="247"/>
      <c r="V65" s="39"/>
      <c r="W65" s="1846"/>
      <c r="X65" s="1865"/>
      <c r="Y65" s="1379" t="s">
        <v>208</v>
      </c>
      <c r="Z65" s="522"/>
      <c r="AA65" s="505"/>
      <c r="AB65" s="522"/>
      <c r="AC65" s="1264"/>
      <c r="AD65" s="522"/>
      <c r="AE65" s="505"/>
      <c r="AF65" s="522"/>
      <c r="AG65" s="505"/>
      <c r="AH65" s="523">
        <v>2</v>
      </c>
      <c r="AI65" s="524"/>
      <c r="AJ65" s="506">
        <f t="shared" ref="AJ65:AJ71" si="23">IF(AI65&gt;0,AH65,0)</f>
        <v>0</v>
      </c>
      <c r="AK65" s="506"/>
      <c r="AL65" s="2396" t="s">
        <v>563</v>
      </c>
      <c r="AN65" s="36"/>
      <c r="AO65" s="18"/>
      <c r="AP65" s="40"/>
      <c r="AQ65" s="1925"/>
      <c r="AR65" s="1841"/>
      <c r="AS65" s="2413"/>
      <c r="AT65" s="1633" t="s">
        <v>488</v>
      </c>
      <c r="AU65" s="461"/>
      <c r="AV65" s="100"/>
      <c r="AW65" s="461"/>
      <c r="AX65" s="100"/>
      <c r="AY65" s="898"/>
      <c r="AZ65" s="1212"/>
      <c r="BA65" s="461"/>
      <c r="BB65" s="100"/>
      <c r="BC65" s="205">
        <v>1</v>
      </c>
      <c r="BD65" s="106"/>
      <c r="BE65" s="126">
        <f>IF(BD65&gt;0,BC65,0)</f>
        <v>0</v>
      </c>
      <c r="BF65" s="972"/>
      <c r="BG65" s="1793" t="s">
        <v>458</v>
      </c>
      <c r="BH65" s="198"/>
      <c r="BI65" s="1573"/>
      <c r="BJ65" s="12"/>
    </row>
    <row r="66" spans="1:62" ht="12" customHeight="1" thickBot="1">
      <c r="A66" s="36"/>
      <c r="B66" s="12"/>
      <c r="C66" s="13"/>
      <c r="D66" s="1928"/>
      <c r="E66" s="1638" t="s">
        <v>499</v>
      </c>
      <c r="F66" s="910" t="str">
        <f>IF(F64&gt;J55,"F","")</f>
        <v/>
      </c>
      <c r="G66" s="911" t="str">
        <f t="shared" ref="G66:M66" si="24">IF(AND(G64&gt;$J55,F67&lt;3),"F","")</f>
        <v/>
      </c>
      <c r="H66" s="912" t="str">
        <f t="shared" si="24"/>
        <v/>
      </c>
      <c r="I66" s="913" t="str">
        <f t="shared" si="24"/>
        <v/>
      </c>
      <c r="J66" s="912" t="str">
        <f t="shared" si="24"/>
        <v/>
      </c>
      <c r="K66" s="911" t="str">
        <f t="shared" si="24"/>
        <v/>
      </c>
      <c r="L66" s="912" t="str">
        <f t="shared" si="24"/>
        <v/>
      </c>
      <c r="M66" s="911" t="str">
        <f t="shared" si="24"/>
        <v/>
      </c>
      <c r="N66" s="575"/>
      <c r="O66" s="1650"/>
      <c r="P66" s="2438" t="s">
        <v>501</v>
      </c>
      <c r="Q66" s="2439" t="s">
        <v>502</v>
      </c>
      <c r="R66" s="2403" t="str">
        <f>IF(P67&gt;=Q67,"Clear","not clear")</f>
        <v>not clear</v>
      </c>
      <c r="S66" s="1946"/>
      <c r="T66" s="1947"/>
      <c r="U66" s="247"/>
      <c r="V66" s="39"/>
      <c r="W66" s="1846"/>
      <c r="X66" s="1865"/>
      <c r="Y66" s="1380" t="s">
        <v>211</v>
      </c>
      <c r="Z66" s="508"/>
      <c r="AA66" s="509"/>
      <c r="AB66" s="508"/>
      <c r="AC66" s="509"/>
      <c r="AD66" s="769"/>
      <c r="AE66" s="509"/>
      <c r="AF66" s="508"/>
      <c r="AG66" s="509"/>
      <c r="AH66" s="513">
        <v>2</v>
      </c>
      <c r="AI66" s="511"/>
      <c r="AJ66" s="512">
        <f t="shared" si="23"/>
        <v>0</v>
      </c>
      <c r="AK66" s="512"/>
      <c r="AL66" s="2395"/>
      <c r="AN66" s="36"/>
      <c r="AO66" s="18"/>
      <c r="AP66" s="40"/>
      <c r="AQ66" s="1925"/>
      <c r="AR66" s="1841"/>
      <c r="AS66" s="2413"/>
      <c r="AT66" s="1631" t="s">
        <v>489</v>
      </c>
      <c r="AU66" s="463"/>
      <c r="AV66" s="210"/>
      <c r="AW66" s="1215"/>
      <c r="AX66" s="210"/>
      <c r="AY66" s="896"/>
      <c r="AZ66" s="1214"/>
      <c r="BA66" s="463"/>
      <c r="BB66" s="210"/>
      <c r="BC66" s="75">
        <v>1</v>
      </c>
      <c r="BD66" s="104"/>
      <c r="BE66" s="127">
        <f>IF(BD66&gt;0,BC66,0)</f>
        <v>0</v>
      </c>
      <c r="BF66" s="972"/>
      <c r="BG66" s="1794"/>
      <c r="BH66" s="198"/>
      <c r="BI66" s="1006"/>
      <c r="BJ66" s="12"/>
    </row>
    <row r="67" spans="1:62" ht="12" customHeight="1" thickTop="1" thickBot="1">
      <c r="A67" s="36"/>
      <c r="B67" s="12"/>
      <c r="C67" s="13"/>
      <c r="D67" s="1928"/>
      <c r="E67" s="1300" t="s">
        <v>416</v>
      </c>
      <c r="F67" s="1301"/>
      <c r="G67" s="1302"/>
      <c r="H67" s="1303"/>
      <c r="I67" s="1304"/>
      <c r="J67" s="1303"/>
      <c r="K67" s="1304"/>
      <c r="L67" s="1303"/>
      <c r="M67" s="1301"/>
      <c r="N67" s="918"/>
      <c r="O67" s="1651"/>
      <c r="P67" s="1688">
        <f>SUM(P12:P15)+SUM(P18:P20)+SUM(P22:P23)+SUM(P26:P29)+SUM(P34:P37)+P42+P47</f>
        <v>0</v>
      </c>
      <c r="Q67" s="1669">
        <v>15</v>
      </c>
      <c r="R67" s="2404"/>
      <c r="S67" s="1948"/>
      <c r="T67" s="1949"/>
      <c r="U67" s="247"/>
      <c r="V67" s="39"/>
      <c r="W67" s="1846"/>
      <c r="X67" s="1865"/>
      <c r="Y67" s="1380" t="s">
        <v>212</v>
      </c>
      <c r="Z67" s="508"/>
      <c r="AA67" s="509"/>
      <c r="AB67" s="769"/>
      <c r="AC67" s="509"/>
      <c r="AD67" s="508"/>
      <c r="AE67" s="509"/>
      <c r="AF67" s="508"/>
      <c r="AG67" s="509"/>
      <c r="AH67" s="513">
        <v>2</v>
      </c>
      <c r="AI67" s="511"/>
      <c r="AJ67" s="512">
        <f t="shared" si="23"/>
        <v>0</v>
      </c>
      <c r="AK67" s="512"/>
      <c r="AL67" s="1013"/>
      <c r="AN67" s="36"/>
      <c r="AO67" s="18"/>
      <c r="AP67" s="40"/>
      <c r="AQ67" s="1926"/>
      <c r="AR67" s="1312"/>
      <c r="AS67" s="1313"/>
      <c r="AT67" s="1514" t="s">
        <v>490</v>
      </c>
      <c r="AU67" s="467"/>
      <c r="AV67" s="211"/>
      <c r="AW67" s="467"/>
      <c r="AX67" s="211"/>
      <c r="AY67" s="1623"/>
      <c r="AZ67" s="1624"/>
      <c r="BA67" s="1727"/>
      <c r="BB67" s="1728"/>
      <c r="BC67" s="301">
        <v>2</v>
      </c>
      <c r="BD67" s="1244"/>
      <c r="BE67" s="273">
        <f>IF(BD67&gt;0,BC67,0)</f>
        <v>0</v>
      </c>
      <c r="BF67" s="1725"/>
      <c r="BG67" s="1795"/>
      <c r="BH67" s="6"/>
      <c r="BI67" s="1246"/>
      <c r="BJ67" s="164"/>
    </row>
    <row r="68" spans="1:62" ht="12" customHeight="1" thickTop="1" thickBot="1">
      <c r="A68" s="36"/>
      <c r="B68" s="12"/>
      <c r="C68" s="13"/>
      <c r="D68" s="1928"/>
      <c r="E68" s="1867" t="s">
        <v>568</v>
      </c>
      <c r="F68" s="1868"/>
      <c r="G68" s="1868"/>
      <c r="H68" s="1868"/>
      <c r="I68" s="1868"/>
      <c r="J68" s="1868"/>
      <c r="K68" s="1868"/>
      <c r="L68" s="1868"/>
      <c r="M68" s="1868"/>
      <c r="N68" s="1869"/>
      <c r="O68" s="1644"/>
      <c r="P68" s="10"/>
      <c r="Q68" s="10"/>
      <c r="R68" s="10"/>
      <c r="S68" s="1668"/>
      <c r="T68" s="1668"/>
      <c r="U68" s="247"/>
      <c r="V68" s="39"/>
      <c r="W68" s="1846"/>
      <c r="X68" s="1865"/>
      <c r="Y68" s="1380" t="s">
        <v>213</v>
      </c>
      <c r="Z68" s="508"/>
      <c r="AA68" s="509"/>
      <c r="AB68" s="508"/>
      <c r="AC68" s="768"/>
      <c r="AD68" s="508"/>
      <c r="AE68" s="509"/>
      <c r="AF68" s="508"/>
      <c r="AG68" s="509"/>
      <c r="AH68" s="513">
        <v>2</v>
      </c>
      <c r="AI68" s="511"/>
      <c r="AJ68" s="514">
        <f t="shared" si="23"/>
        <v>0</v>
      </c>
      <c r="AK68" s="514"/>
      <c r="AL68" s="1018"/>
      <c r="AN68" s="36"/>
      <c r="AO68" s="18"/>
      <c r="AP68" s="40"/>
      <c r="AQ68" s="1873" t="s">
        <v>544</v>
      </c>
      <c r="AR68" s="1873"/>
      <c r="AS68" s="1873"/>
      <c r="AT68" s="2393" t="s">
        <v>562</v>
      </c>
      <c r="AU68" s="2394"/>
      <c r="AV68" s="2394"/>
      <c r="AW68" s="2394"/>
      <c r="AX68" s="2394"/>
      <c r="AY68" s="2394"/>
      <c r="AZ68" s="2394"/>
      <c r="BA68" s="1762">
        <v>0</v>
      </c>
      <c r="BB68" s="1763"/>
      <c r="BC68" s="1726"/>
      <c r="BD68" s="1726"/>
      <c r="BE68" s="1729">
        <f>SUM(BE69:BE72)</f>
        <v>0</v>
      </c>
      <c r="BF68" s="1731"/>
      <c r="BG68" s="1730"/>
      <c r="BH68" s="1723"/>
      <c r="BI68" s="1724"/>
      <c r="BJ68" s="12"/>
    </row>
    <row r="69" spans="1:62" ht="12" customHeight="1" thickTop="1">
      <c r="A69" s="36"/>
      <c r="B69" s="12"/>
      <c r="C69" s="13"/>
      <c r="D69" s="1928"/>
      <c r="E69" s="1603" t="s">
        <v>524</v>
      </c>
      <c r="F69" s="626">
        <f t="shared" ref="F69:M69" si="25">F53+Z49+AU75</f>
        <v>0</v>
      </c>
      <c r="G69" s="626">
        <f t="shared" si="25"/>
        <v>0</v>
      </c>
      <c r="H69" s="626">
        <f t="shared" si="25"/>
        <v>0</v>
      </c>
      <c r="I69" s="626">
        <f t="shared" si="25"/>
        <v>0</v>
      </c>
      <c r="J69" s="626">
        <f t="shared" si="25"/>
        <v>0</v>
      </c>
      <c r="K69" s="626">
        <f t="shared" si="25"/>
        <v>0</v>
      </c>
      <c r="L69" s="626">
        <f t="shared" si="25"/>
        <v>0</v>
      </c>
      <c r="M69" s="626">
        <f t="shared" si="25"/>
        <v>0</v>
      </c>
      <c r="N69" s="724"/>
      <c r="O69" s="48"/>
      <c r="P69" s="10"/>
      <c r="Q69" s="10"/>
      <c r="R69" s="10"/>
      <c r="S69" s="1668"/>
      <c r="T69" s="1668"/>
      <c r="U69" s="247"/>
      <c r="V69" s="39"/>
      <c r="W69" s="1846"/>
      <c r="X69" s="1865"/>
      <c r="Y69" s="1380" t="s">
        <v>214</v>
      </c>
      <c r="Z69" s="508"/>
      <c r="AA69" s="509"/>
      <c r="AB69" s="769"/>
      <c r="AC69" s="509"/>
      <c r="AD69" s="769"/>
      <c r="AE69" s="509"/>
      <c r="AF69" s="508"/>
      <c r="AG69" s="509"/>
      <c r="AH69" s="513">
        <v>2</v>
      </c>
      <c r="AI69" s="511"/>
      <c r="AJ69" s="512">
        <f t="shared" si="23"/>
        <v>0</v>
      </c>
      <c r="AK69" s="512"/>
      <c r="AL69" s="1013"/>
      <c r="AN69" s="36"/>
      <c r="AO69" s="18"/>
      <c r="AP69" s="40"/>
      <c r="AQ69" s="1874"/>
      <c r="AR69" s="1874"/>
      <c r="AS69" s="1874"/>
      <c r="AT69" s="1733"/>
      <c r="AU69" s="473"/>
      <c r="AV69" s="224"/>
      <c r="AW69" s="470"/>
      <c r="AX69" s="100"/>
      <c r="AY69" s="461"/>
      <c r="AZ69" s="100"/>
      <c r="BA69" s="650"/>
      <c r="BB69" s="100"/>
      <c r="BC69" s="84">
        <v>1</v>
      </c>
      <c r="BD69" s="221"/>
      <c r="BE69" s="1721">
        <f>IF(BD69&gt;0,BC69,0)</f>
        <v>0</v>
      </c>
      <c r="BF69" s="1719"/>
      <c r="BG69" s="1755"/>
      <c r="BH69" s="1719"/>
      <c r="BI69" s="1722" t="s">
        <v>545</v>
      </c>
      <c r="BJ69" s="12"/>
    </row>
    <row r="70" spans="1:62" ht="12" customHeight="1" thickBot="1">
      <c r="A70" s="36"/>
      <c r="B70" s="12"/>
      <c r="C70" s="13"/>
      <c r="D70" s="1929"/>
      <c r="E70" s="1636" t="s">
        <v>525</v>
      </c>
      <c r="F70" s="1620">
        <f t="shared" ref="F70:M70" si="26">F64+F69</f>
        <v>0</v>
      </c>
      <c r="G70" s="1620">
        <f>G64+G69</f>
        <v>0</v>
      </c>
      <c r="H70" s="1620">
        <f t="shared" si="26"/>
        <v>0</v>
      </c>
      <c r="I70" s="1620">
        <f t="shared" si="26"/>
        <v>0</v>
      </c>
      <c r="J70" s="1620">
        <f t="shared" si="26"/>
        <v>0</v>
      </c>
      <c r="K70" s="1620">
        <f t="shared" si="26"/>
        <v>0</v>
      </c>
      <c r="L70" s="1620">
        <f t="shared" si="26"/>
        <v>0</v>
      </c>
      <c r="M70" s="1620">
        <f t="shared" si="26"/>
        <v>0</v>
      </c>
      <c r="N70" s="1621">
        <f>SUM(F70:M70)</f>
        <v>0</v>
      </c>
      <c r="O70" s="48"/>
      <c r="P70" s="1955" t="s">
        <v>526</v>
      </c>
      <c r="Q70" s="1955"/>
      <c r="R70" s="1955"/>
      <c r="S70" s="1955"/>
      <c r="T70" s="1955"/>
      <c r="U70" s="12"/>
      <c r="V70" s="39"/>
      <c r="W70" s="1846"/>
      <c r="X70" s="1866"/>
      <c r="Y70" s="1382" t="s">
        <v>215</v>
      </c>
      <c r="Z70" s="517"/>
      <c r="AA70" s="516"/>
      <c r="AB70" s="772"/>
      <c r="AC70" s="516"/>
      <c r="AD70" s="772"/>
      <c r="AE70" s="516"/>
      <c r="AF70" s="517"/>
      <c r="AG70" s="516"/>
      <c r="AH70" s="518">
        <v>2</v>
      </c>
      <c r="AI70" s="519"/>
      <c r="AJ70" s="520">
        <f t="shared" si="23"/>
        <v>0</v>
      </c>
      <c r="AK70" s="520"/>
      <c r="AL70" s="1019"/>
      <c r="AN70" s="36"/>
      <c r="AO70" s="18"/>
      <c r="AP70" s="40"/>
      <c r="AQ70" s="1874"/>
      <c r="AR70" s="1874"/>
      <c r="AS70" s="1874"/>
      <c r="AT70" s="1734"/>
      <c r="AU70" s="471"/>
      <c r="AV70" s="210"/>
      <c r="AW70" s="463"/>
      <c r="AX70" s="210"/>
      <c r="AY70" s="463"/>
      <c r="AZ70" s="210"/>
      <c r="BA70" s="1737"/>
      <c r="BB70" s="210"/>
      <c r="BC70" s="84">
        <v>1</v>
      </c>
      <c r="BD70" s="106"/>
      <c r="BE70" s="1718">
        <f>IF(BD70&gt;0,BC70,0)</f>
        <v>0</v>
      </c>
      <c r="BF70" s="972"/>
      <c r="BG70" s="1756"/>
      <c r="BH70" s="1720"/>
      <c r="BI70" s="1414"/>
      <c r="BJ70" s="12"/>
    </row>
    <row r="71" spans="1:62" ht="12" customHeight="1" thickBot="1">
      <c r="A71" s="36"/>
      <c r="B71" s="12"/>
      <c r="C71" s="720"/>
      <c r="D71" s="720"/>
      <c r="E71" s="720"/>
      <c r="F71" s="720"/>
      <c r="G71" s="720"/>
      <c r="H71" s="720"/>
      <c r="I71" s="720"/>
      <c r="J71" s="720"/>
      <c r="K71" s="720"/>
      <c r="L71" s="720"/>
      <c r="M71" s="720"/>
      <c r="N71" s="720"/>
      <c r="O71" s="720"/>
      <c r="P71" s="720"/>
      <c r="Q71" s="720"/>
      <c r="R71" s="720"/>
      <c r="S71" s="720"/>
      <c r="T71" s="720"/>
      <c r="U71" s="12"/>
      <c r="V71" s="39"/>
      <c r="W71" s="1847"/>
      <c r="X71" s="533"/>
      <c r="Y71" s="1383" t="s">
        <v>79</v>
      </c>
      <c r="Z71" s="102"/>
      <c r="AA71" s="91"/>
      <c r="AB71" s="1265"/>
      <c r="AC71" s="91"/>
      <c r="AD71" s="102"/>
      <c r="AE71" s="91"/>
      <c r="AF71" s="102"/>
      <c r="AG71" s="91"/>
      <c r="AH71" s="76">
        <v>2</v>
      </c>
      <c r="AI71" s="109"/>
      <c r="AJ71" s="6">
        <f t="shared" si="23"/>
        <v>0</v>
      </c>
      <c r="AK71" s="6"/>
      <c r="AL71" s="1751" t="s">
        <v>108</v>
      </c>
      <c r="AN71" s="36"/>
      <c r="AO71" s="18"/>
      <c r="AP71" s="40"/>
      <c r="AQ71" s="1874"/>
      <c r="AR71" s="1874"/>
      <c r="AS71" s="1874"/>
      <c r="AT71" s="1735"/>
      <c r="AU71" s="472"/>
      <c r="AV71" s="314"/>
      <c r="AW71" s="464"/>
      <c r="AX71" s="210"/>
      <c r="AY71" s="463"/>
      <c r="AZ71" s="210"/>
      <c r="BA71" s="463"/>
      <c r="BB71" s="210"/>
      <c r="BC71" s="84">
        <v>1</v>
      </c>
      <c r="BD71" s="104"/>
      <c r="BE71" s="1718">
        <f>IF(BD71&gt;0,BC71,0)</f>
        <v>0</v>
      </c>
      <c r="BF71" s="972"/>
      <c r="BG71" s="1756"/>
      <c r="BH71" s="1720"/>
      <c r="BI71" s="1414"/>
      <c r="BJ71" s="12"/>
    </row>
    <row r="72" spans="1:62" ht="12" customHeight="1" thickBot="1">
      <c r="A72" s="36"/>
      <c r="B72" s="12"/>
      <c r="C72" s="1767" t="s">
        <v>221</v>
      </c>
      <c r="D72" s="1768"/>
      <c r="E72" s="1768"/>
      <c r="F72" s="1768"/>
      <c r="G72" s="1768"/>
      <c r="H72" s="1768"/>
      <c r="I72" s="1768"/>
      <c r="J72" s="1768"/>
      <c r="K72" s="1768"/>
      <c r="L72" s="1768"/>
      <c r="M72" s="1768"/>
      <c r="N72" s="1768"/>
      <c r="O72" s="1768"/>
      <c r="P72" s="1768"/>
      <c r="Q72" s="1768"/>
      <c r="R72" s="1768"/>
      <c r="S72" s="1768"/>
      <c r="T72" s="1769"/>
      <c r="U72" s="249"/>
      <c r="V72" s="12"/>
      <c r="W72" s="36"/>
      <c r="AM72" s="10"/>
      <c r="AN72" s="12"/>
      <c r="AO72" s="15"/>
      <c r="AP72" s="1260"/>
      <c r="AQ72" s="1875"/>
      <c r="AR72" s="1875"/>
      <c r="AS72" s="1875"/>
      <c r="AT72" s="1736"/>
      <c r="AU72" s="1732"/>
      <c r="AV72" s="211"/>
      <c r="AW72" s="467"/>
      <c r="AX72" s="211"/>
      <c r="AY72" s="467"/>
      <c r="AZ72" s="211"/>
      <c r="BA72" s="467"/>
      <c r="BB72" s="211"/>
      <c r="BC72" s="76">
        <v>1</v>
      </c>
      <c r="BD72" s="1244"/>
      <c r="BE72" s="133">
        <f>IF(BD72&gt;0,BC72,0)</f>
        <v>0</v>
      </c>
      <c r="BF72" s="1245"/>
      <c r="BG72" s="1757"/>
      <c r="BH72" s="1713"/>
      <c r="BI72" s="1439"/>
      <c r="BJ72" s="12"/>
    </row>
    <row r="73" spans="1:62" ht="12" customHeight="1" thickBot="1">
      <c r="A73" s="36"/>
      <c r="B73" s="12"/>
      <c r="C73" s="1770"/>
      <c r="D73" s="1771"/>
      <c r="E73" s="1771"/>
      <c r="F73" s="1771"/>
      <c r="G73" s="1771"/>
      <c r="H73" s="1771"/>
      <c r="I73" s="1771"/>
      <c r="J73" s="1771"/>
      <c r="K73" s="1771"/>
      <c r="L73" s="1771"/>
      <c r="M73" s="1771"/>
      <c r="N73" s="1771"/>
      <c r="O73" s="1771"/>
      <c r="P73" s="1771"/>
      <c r="Q73" s="1771"/>
      <c r="R73" s="1771"/>
      <c r="S73" s="1771"/>
      <c r="T73" s="1772"/>
      <c r="U73" s="12"/>
      <c r="V73" s="12"/>
      <c r="W73" s="12"/>
      <c r="X73" s="12"/>
      <c r="Y73" s="12"/>
      <c r="Z73" s="12"/>
      <c r="AA73" s="12"/>
      <c r="AB73" s="12"/>
      <c r="AC73" s="12"/>
      <c r="AD73" s="12"/>
      <c r="AE73" s="12"/>
      <c r="AF73" s="12"/>
      <c r="AG73" s="12"/>
      <c r="AH73" s="10"/>
      <c r="AI73" s="12"/>
      <c r="AJ73" s="10"/>
      <c r="AK73" s="10"/>
      <c r="AL73" s="10"/>
      <c r="AM73" s="10"/>
      <c r="AN73" s="12"/>
      <c r="AO73" s="15"/>
      <c r="AP73" s="15"/>
      <c r="AQ73" s="930"/>
      <c r="AR73" s="13"/>
      <c r="AS73" s="13"/>
      <c r="AU73" s="1516" t="s">
        <v>13</v>
      </c>
      <c r="AV73" s="1517" t="s">
        <v>12</v>
      </c>
      <c r="AW73" s="1518" t="s">
        <v>13</v>
      </c>
      <c r="AX73" s="1517" t="s">
        <v>12</v>
      </c>
      <c r="AY73" s="1518" t="s">
        <v>13</v>
      </c>
      <c r="AZ73" s="1517" t="s">
        <v>12</v>
      </c>
      <c r="BA73" s="1518" t="s">
        <v>13</v>
      </c>
      <c r="BB73" s="1519" t="s">
        <v>12</v>
      </c>
      <c r="BC73" s="84"/>
      <c r="BD73" s="554"/>
      <c r="BE73" s="14"/>
      <c r="BF73" s="14"/>
      <c r="BG73" s="940"/>
      <c r="BH73" s="14"/>
      <c r="BI73" s="1305"/>
      <c r="BJ73" s="12"/>
    </row>
    <row r="74" spans="1:62" ht="12" customHeight="1">
      <c r="A74" s="36"/>
      <c r="B74" s="12"/>
      <c r="C74" s="1770"/>
      <c r="D74" s="1771"/>
      <c r="E74" s="1771"/>
      <c r="F74" s="1771"/>
      <c r="G74" s="1771"/>
      <c r="H74" s="1771"/>
      <c r="I74" s="1771"/>
      <c r="J74" s="1771"/>
      <c r="K74" s="1771"/>
      <c r="L74" s="1771"/>
      <c r="M74" s="1771"/>
      <c r="N74" s="1771"/>
      <c r="O74" s="1771"/>
      <c r="P74" s="1771"/>
      <c r="Q74" s="1771"/>
      <c r="R74" s="1771"/>
      <c r="S74" s="1771"/>
      <c r="T74" s="1772"/>
      <c r="U74" s="12"/>
      <c r="V74" s="12"/>
      <c r="W74" s="12"/>
      <c r="X74" s="12"/>
      <c r="Y74" s="12"/>
      <c r="Z74" s="12"/>
      <c r="AA74" s="12"/>
      <c r="AB74" s="12"/>
      <c r="AC74" s="12"/>
      <c r="AD74" s="12"/>
      <c r="AE74" s="12"/>
      <c r="AF74" s="12"/>
      <c r="AG74" s="12"/>
      <c r="AH74" s="10"/>
      <c r="AI74" s="12"/>
      <c r="AJ74" s="10"/>
      <c r="AK74" s="10"/>
      <c r="AL74" s="10"/>
      <c r="AM74" s="10"/>
      <c r="AN74" s="12"/>
      <c r="AO74" s="15"/>
      <c r="AP74" s="15"/>
      <c r="AQ74" s="930"/>
      <c r="AR74" s="13"/>
      <c r="AS74" s="13"/>
      <c r="AT74" s="586" t="s">
        <v>572</v>
      </c>
      <c r="AU74" s="808">
        <f>SUMIF(AU$13:AU$17,"@",$BC$13:$BC$17)+SUMIF(AU$19:AU$20,"@",$BC$19:$BC$20)+SUMIF(AU$22:AU$23,"@",$BC$22:$BC$23)+SUMIF(AU$24:AU$26,"@",$BC$24:$BC$26)+SUMIF(AU$28:AU$29,"@",$BC$28:$BC$29)+SUMIF(AU$31:AU$58,"@",$BC$31:$BC$58)+SUMIF(AU$69:AU$72,"@",$BC$69:$BC$72)</f>
        <v>0</v>
      </c>
      <c r="AV74" s="808">
        <f>SUMIF(AV$13:AV$17,"@",$BC$13:$BC$17)+SUMIF(AV$19:AV$20,"@",$BC$19:$BC$20)+SUMIF(AV$22:AV$23,"@",$BC$22:$BC$23)+SUMIF(AV$24:AV$26,"@",$BC$24:$BC$26)+SUMIF(AV$28:AV$29,"@",$BC$28:$BC$29)+SUMIF(AV$31:AV$58,"@",$BC$31:$BC$58)+SUMIF(AV$69:AV$72,"@",$BC$69:$BC$72)</f>
        <v>0</v>
      </c>
      <c r="AW74" s="808">
        <f t="shared" ref="AW74:BA74" si="27">SUMIF(AW$13:AW$17,"@",$BC$13:$BC$17)+SUMIF(AW$19:AW$20,"@",$BC$19:$BC$20)+SUMIF(AW$22:AW$23,"@",$BC$22:$BC$23)+SUMIF(AW$24:AW$26,"@",$BC$24:$BC$26)+SUMIF(AW$28:AW$29,"@",$BC$28:$BC$29)+SUMIF(AW$31:AW$58,"@",$BC$31:$BC$58)+SUMIF(AW$69:AW$72,"@",$BC$69:$BC$72)</f>
        <v>0</v>
      </c>
      <c r="AX74" s="808">
        <f t="shared" si="27"/>
        <v>0</v>
      </c>
      <c r="AY74" s="808">
        <f t="shared" si="27"/>
        <v>0</v>
      </c>
      <c r="AZ74" s="808">
        <f t="shared" si="27"/>
        <v>0</v>
      </c>
      <c r="BA74" s="808">
        <f t="shared" si="27"/>
        <v>0</v>
      </c>
      <c r="BB74" s="808">
        <f>SUMIF(BB$13:BB$17,"@",$BC$13:$BC$17)+SUMIF(BB$19:BB$20,"@",$BC$19:$BC$20)+SUMIF(BB$22:BB$23,"@",$BC$22:$BC$23)+SUMIF(BB$24:BB$26,"@",$BC$24:$BC$26)+SUMIF(BB$28:BB$29,"@",$BC$28:$BC$29)+SUMIF(BB$31:BB$58,"@",$BC$31:$BC$58)+SUMIF(BB$69:BB$72,"@",$BC$69:$BC$72)</f>
        <v>0</v>
      </c>
      <c r="BC74" s="84"/>
      <c r="BD74" s="554"/>
      <c r="BE74" s="14"/>
      <c r="BF74" s="12"/>
      <c r="BG74" s="940"/>
      <c r="BH74" s="12"/>
      <c r="BI74" s="1305"/>
      <c r="BJ74" s="12"/>
    </row>
    <row r="75" spans="1:62" ht="12" customHeight="1" thickBot="1">
      <c r="A75" s="36"/>
      <c r="B75" s="12"/>
      <c r="C75" s="1770"/>
      <c r="D75" s="1771"/>
      <c r="E75" s="1771"/>
      <c r="F75" s="1771"/>
      <c r="G75" s="1771"/>
      <c r="H75" s="1771"/>
      <c r="I75" s="1771"/>
      <c r="J75" s="1771"/>
      <c r="K75" s="1771"/>
      <c r="L75" s="1771"/>
      <c r="M75" s="1771"/>
      <c r="N75" s="1771"/>
      <c r="O75" s="1771"/>
      <c r="P75" s="1771"/>
      <c r="Q75" s="1771"/>
      <c r="R75" s="1771"/>
      <c r="S75" s="1771"/>
      <c r="T75" s="1772"/>
      <c r="U75" s="12"/>
      <c r="V75" s="12"/>
      <c r="W75" s="12"/>
      <c r="X75" s="12"/>
      <c r="Y75" s="12"/>
      <c r="Z75" s="12"/>
      <c r="AA75" s="12"/>
      <c r="AB75" s="12"/>
      <c r="AC75" s="12"/>
      <c r="AD75" s="12"/>
      <c r="AE75" s="12"/>
      <c r="AF75" s="12"/>
      <c r="AG75" s="12"/>
      <c r="AH75" s="10"/>
      <c r="AI75" s="12"/>
      <c r="AJ75" s="10"/>
      <c r="AK75" s="10"/>
      <c r="AL75" s="10"/>
      <c r="AM75" s="10"/>
      <c r="AN75" s="12"/>
      <c r="AO75" s="15"/>
      <c r="AP75" s="15"/>
      <c r="AQ75" s="930"/>
      <c r="AR75" s="13"/>
      <c r="AS75" s="13"/>
      <c r="AT75" s="1515" t="s">
        <v>453</v>
      </c>
      <c r="AU75" s="810">
        <f>SUMIF(AU$13:AU$17,"集",$BC$13:$BC$17)+SUMIF(AU$19:AU$20,"集",$BC$19:$BC$20)+SUMIF(AU$22:AU$23,"集",$BC$22:$BC$23)+SUMIF(AU$24:AU$26,"集",$BC$24:$BC$26)+SUMIF(AU$28:AU$29,"集",$BC$28:$BC$29)+SUMIF(AU$31:AU$58,"集",$BC$31:$BC$58)+SUMIF(AU$59:AU$67,"集",$BC$59:$BC$67)+SUMIF(AU$69:AU$72,"集",$BC$69:$BC$72)</f>
        <v>0</v>
      </c>
      <c r="AV75" s="810">
        <f t="shared" ref="AV75:BB75" si="28">SUMIF(AV$13:AV$17,"集",$BC$13:$BC$17)+SUMIF(AV$19:AV$20,"集",$BC$19:$BC$20)+SUMIF(AV$22:AV$23,"集",$BC$22:$BC$23)+SUMIF(AV$24:AV$26,"集",$BC$24:$BC$26)+SUMIF(AV$28:AV$29,"集",$BC$28:$BC$29)+SUMIF(AV$31:AV$58,"集",$BC$31:$BC$58)+SUMIF(AV$59:AV$67,"集",$BC$59:$BC$67)+SUMIF(AV$69:AV$72,"集",$BC$69:$BC$72)</f>
        <v>0</v>
      </c>
      <c r="AW75" s="810">
        <f t="shared" si="28"/>
        <v>0</v>
      </c>
      <c r="AX75" s="810">
        <f t="shared" si="28"/>
        <v>0</v>
      </c>
      <c r="AY75" s="810">
        <f t="shared" si="28"/>
        <v>0</v>
      </c>
      <c r="AZ75" s="810">
        <f t="shared" si="28"/>
        <v>0</v>
      </c>
      <c r="BA75" s="810">
        <f>SUMIF(BA$13:BA$17,"集",$BC$13:$BC$17)+SUMIF(BA$19:BA$20,"集",$BC$19:$BC$20)+SUMIF(BA$22:BA$23,"集",$BC$22:$BC$23)+SUMIF(BA$24:BA$26,"集",$BC$24:$BC$26)+SUMIF(BA$28:BA$29,"集",$BC$28:$BC$29)+SUMIF(BA$31:BA$58,"集",$BC$31:$BC$58)+SUMIF(BA$59:BA$67,"集",$BC$59:$BC$67)+SUMIF(BA$69:BA$72,"集",$BC$69:$BC$72)</f>
        <v>0</v>
      </c>
      <c r="BB75" s="810">
        <f t="shared" si="28"/>
        <v>0</v>
      </c>
      <c r="BC75" s="84"/>
      <c r="BD75" s="554"/>
      <c r="BE75" s="14"/>
      <c r="BF75" s="12"/>
      <c r="BG75" s="940"/>
      <c r="BH75" s="12"/>
      <c r="BI75" s="941"/>
      <c r="BJ75" s="12"/>
    </row>
    <row r="76" spans="1:62" s="42" customFormat="1" ht="12" customHeight="1" thickBot="1">
      <c r="A76" s="12"/>
      <c r="B76" s="12"/>
      <c r="C76" s="1773"/>
      <c r="D76" s="1774"/>
      <c r="E76" s="1774"/>
      <c r="F76" s="1774"/>
      <c r="G76" s="1774"/>
      <c r="H76" s="1774"/>
      <c r="I76" s="1774"/>
      <c r="J76" s="1774"/>
      <c r="K76" s="1774"/>
      <c r="L76" s="1774"/>
      <c r="M76" s="1774"/>
      <c r="N76" s="1774"/>
      <c r="O76" s="1774"/>
      <c r="P76" s="1774"/>
      <c r="Q76" s="1774"/>
      <c r="R76" s="1774"/>
      <c r="S76" s="1774"/>
      <c r="T76" s="1775"/>
      <c r="U76" s="12"/>
      <c r="V76" s="12"/>
      <c r="W76" s="12"/>
      <c r="X76" s="12"/>
      <c r="Y76" s="12"/>
      <c r="Z76" s="12"/>
      <c r="AA76" s="12"/>
      <c r="AB76" s="12"/>
      <c r="AC76" s="12"/>
      <c r="AD76" s="12"/>
      <c r="AE76" s="12"/>
      <c r="AF76" s="12"/>
      <c r="AG76" s="12"/>
      <c r="AH76" s="12"/>
      <c r="AI76" s="12"/>
      <c r="AJ76" s="12"/>
      <c r="AK76" s="12"/>
      <c r="AL76" s="12"/>
      <c r="AM76" s="12"/>
      <c r="AN76" s="12"/>
      <c r="AO76" s="15"/>
      <c r="AP76" s="15"/>
      <c r="AQ76" s="32"/>
      <c r="AR76" s="32"/>
      <c r="AS76" s="32"/>
      <c r="AT76" s="559"/>
      <c r="AU76" s="19"/>
      <c r="AV76" s="19"/>
      <c r="AW76" s="19"/>
      <c r="AX76" s="19"/>
      <c r="AY76" s="19"/>
      <c r="AZ76" s="19"/>
      <c r="BA76" s="19"/>
      <c r="BB76" s="19"/>
      <c r="BJ76" s="12"/>
    </row>
    <row r="77" spans="1:62" ht="13.5" customHeight="1">
      <c r="A77" s="36"/>
      <c r="B77" s="12"/>
      <c r="C77" s="13"/>
      <c r="D77" s="13"/>
      <c r="E77" s="12"/>
      <c r="F77" s="554"/>
      <c r="G77" s="554"/>
      <c r="H77" s="554"/>
      <c r="I77" s="554"/>
      <c r="J77" s="554"/>
      <c r="K77" s="554"/>
      <c r="L77" s="554"/>
      <c r="M77" s="554"/>
      <c r="N77" s="84"/>
      <c r="O77" s="554"/>
      <c r="P77" s="14"/>
      <c r="Q77" s="113"/>
      <c r="R77" s="553"/>
      <c r="S77" s="655"/>
      <c r="T77" s="12"/>
      <c r="U77" s="12"/>
      <c r="V77" s="12"/>
      <c r="W77" s="12"/>
      <c r="X77" s="12"/>
      <c r="Y77" s="12"/>
      <c r="Z77" s="12"/>
      <c r="AA77" s="12"/>
      <c r="AB77" s="12"/>
      <c r="AC77" s="12"/>
      <c r="AD77" s="12"/>
      <c r="AE77" s="12"/>
      <c r="AF77" s="12"/>
      <c r="AG77" s="12"/>
      <c r="AH77" s="10"/>
      <c r="AI77" s="12"/>
      <c r="AJ77" s="10"/>
      <c r="AK77" s="10"/>
      <c r="AL77" s="10"/>
      <c r="AM77" s="10"/>
      <c r="AN77" s="12"/>
      <c r="AO77" s="15"/>
      <c r="AP77" s="15"/>
      <c r="AQ77" s="13"/>
      <c r="AR77" s="13"/>
      <c r="AS77" s="12"/>
      <c r="AT77" s="559"/>
      <c r="AU77" s="19"/>
      <c r="AV77" s="19"/>
      <c r="AW77" s="19"/>
      <c r="AX77" s="19"/>
      <c r="AY77" s="19"/>
      <c r="AZ77" s="19"/>
      <c r="BA77" s="19"/>
      <c r="BB77" s="19"/>
      <c r="BC77" s="12"/>
      <c r="BJ77" s="32"/>
    </row>
    <row r="78" spans="1:62">
      <c r="A78" s="36"/>
      <c r="B78" s="12"/>
      <c r="C78" s="13"/>
      <c r="D78" s="13"/>
      <c r="E78" s="12"/>
      <c r="F78" s="554"/>
      <c r="G78" s="554"/>
      <c r="H78" s="554"/>
      <c r="I78" s="554"/>
      <c r="J78" s="554"/>
      <c r="K78" s="554"/>
      <c r="L78" s="554"/>
      <c r="M78" s="554"/>
      <c r="N78" s="84"/>
      <c r="O78" s="554"/>
      <c r="P78" s="14"/>
      <c r="Q78" s="113"/>
      <c r="R78" s="553"/>
      <c r="S78" s="655"/>
      <c r="T78" s="12"/>
      <c r="U78" s="12"/>
      <c r="V78" s="12"/>
      <c r="W78" s="12"/>
      <c r="X78" s="12"/>
      <c r="Y78" s="12"/>
      <c r="Z78" s="12"/>
      <c r="AA78" s="12"/>
      <c r="AB78" s="12"/>
      <c r="AC78" s="12"/>
      <c r="AD78" s="12"/>
      <c r="AE78" s="12"/>
      <c r="AF78" s="12"/>
      <c r="AG78" s="12"/>
      <c r="AH78" s="10"/>
      <c r="AI78" s="12"/>
      <c r="AJ78" s="10"/>
      <c r="AK78" s="10"/>
      <c r="AL78" s="10"/>
      <c r="AM78" s="10"/>
      <c r="AN78" s="12"/>
      <c r="AO78" s="15"/>
      <c r="AP78" s="15"/>
      <c r="AQ78" s="13"/>
      <c r="AR78" s="13"/>
      <c r="AS78" s="12"/>
      <c r="AT78" s="117"/>
      <c r="AU78" s="12"/>
      <c r="AV78" s="12"/>
      <c r="AW78" s="12"/>
      <c r="AX78" s="12"/>
      <c r="AY78" s="12"/>
      <c r="AZ78" s="12"/>
      <c r="BA78" s="12"/>
      <c r="BB78" s="12"/>
      <c r="BC78" s="12"/>
      <c r="BD78" s="12"/>
      <c r="BE78" s="12"/>
      <c r="BF78" s="12"/>
      <c r="BG78" s="12"/>
      <c r="BH78" s="12"/>
      <c r="BI78" s="12"/>
      <c r="BJ78" s="32"/>
    </row>
    <row r="79" spans="1:62" ht="14.25" customHeight="1">
      <c r="A79" s="36"/>
      <c r="B79" s="12"/>
      <c r="C79" s="13"/>
      <c r="D79" s="13"/>
      <c r="E79" s="12"/>
      <c r="F79" s="554"/>
      <c r="G79" s="554"/>
      <c r="H79" s="554"/>
      <c r="I79" s="554"/>
      <c r="J79" s="554"/>
      <c r="K79" s="554"/>
      <c r="L79" s="554"/>
      <c r="M79" s="554"/>
      <c r="N79" s="84"/>
      <c r="O79" s="554"/>
      <c r="P79" s="14"/>
      <c r="Q79" s="113"/>
      <c r="R79" s="553"/>
      <c r="S79" s="655"/>
      <c r="T79" s="12"/>
      <c r="U79" s="12"/>
      <c r="V79" s="12"/>
      <c r="W79" s="12"/>
      <c r="X79" s="12"/>
      <c r="Y79" s="12"/>
      <c r="Z79" s="12"/>
      <c r="AA79" s="12"/>
      <c r="AB79" s="12"/>
      <c r="AC79" s="12"/>
      <c r="AD79" s="12"/>
      <c r="AE79" s="12"/>
      <c r="AF79" s="12"/>
      <c r="AG79" s="12"/>
      <c r="AH79" s="10"/>
      <c r="AI79" s="12"/>
      <c r="AJ79" s="10"/>
      <c r="AK79" s="10"/>
      <c r="AL79" s="10"/>
      <c r="AM79" s="10"/>
      <c r="AN79" s="12"/>
      <c r="AO79" s="15"/>
      <c r="AP79" s="15"/>
      <c r="AQ79" s="13"/>
      <c r="AR79" s="13"/>
      <c r="AS79" s="12"/>
      <c r="AT79" s="117"/>
      <c r="AU79" s="554"/>
      <c r="AV79" s="554"/>
      <c r="AW79" s="554"/>
      <c r="AX79" s="554"/>
      <c r="AY79" s="554"/>
      <c r="AZ79" s="554"/>
      <c r="BA79" s="554"/>
      <c r="BB79" s="554"/>
      <c r="BC79" s="84"/>
      <c r="BD79" s="554"/>
      <c r="BE79" s="14"/>
      <c r="BF79" s="1341"/>
      <c r="BG79" s="1342"/>
      <c r="BH79" s="10"/>
      <c r="BI79" s="940"/>
      <c r="BJ79" s="12"/>
    </row>
    <row r="80" spans="1:62">
      <c r="D80" s="12"/>
      <c r="E80" s="12"/>
      <c r="F80" s="12"/>
      <c r="G80" s="12"/>
      <c r="H80" s="12"/>
      <c r="I80" s="12"/>
      <c r="J80" s="12"/>
      <c r="K80" s="12"/>
      <c r="L80" s="12"/>
      <c r="M80" s="12"/>
      <c r="N80" s="10"/>
      <c r="O80" s="12"/>
      <c r="P80" s="10"/>
      <c r="Q80" s="10"/>
      <c r="R80" s="10"/>
      <c r="S80" s="10"/>
      <c r="T80" s="12"/>
      <c r="U80" s="12"/>
      <c r="V80" s="12"/>
      <c r="W80" s="12"/>
      <c r="X80" s="12"/>
      <c r="Y80" s="32"/>
      <c r="Z80" s="10"/>
      <c r="AA80" s="10"/>
      <c r="AB80" s="10"/>
      <c r="AC80" s="10"/>
      <c r="AD80" s="10"/>
      <c r="AE80" s="10"/>
      <c r="AF80" s="10"/>
      <c r="AG80" s="10"/>
      <c r="AH80" s="32"/>
      <c r="AI80" s="238"/>
      <c r="AJ80" s="238"/>
      <c r="AK80" s="238"/>
      <c r="AL80" s="238"/>
      <c r="AM80" s="238"/>
      <c r="AN80" s="238"/>
      <c r="AO80" s="15"/>
      <c r="AP80" s="15"/>
      <c r="AQ80" s="13"/>
      <c r="AR80" s="13"/>
      <c r="AS80" s="12"/>
      <c r="AT80" s="117"/>
      <c r="AU80" s="554"/>
      <c r="AV80" s="554"/>
      <c r="AW80" s="554"/>
      <c r="AX80" s="554"/>
      <c r="AY80" s="554"/>
      <c r="AZ80" s="554"/>
      <c r="BA80" s="554"/>
      <c r="BB80" s="554"/>
      <c r="BC80" s="84"/>
      <c r="BD80" s="554"/>
      <c r="BE80" s="14"/>
      <c r="BF80" s="1341"/>
      <c r="BG80" s="1342"/>
      <c r="BH80" s="10"/>
      <c r="BI80" s="940"/>
      <c r="BJ80" s="12"/>
    </row>
    <row r="81" spans="1:62" ht="14.25" customHeight="1">
      <c r="D81" s="12"/>
      <c r="E81" s="12"/>
      <c r="F81" s="12"/>
      <c r="G81" s="12"/>
      <c r="H81" s="12"/>
      <c r="I81" s="12"/>
      <c r="J81" s="12"/>
      <c r="K81" s="12"/>
      <c r="L81" s="12"/>
      <c r="M81" s="12"/>
      <c r="N81" s="10"/>
      <c r="O81" s="12"/>
      <c r="P81" s="10"/>
      <c r="Q81" s="10"/>
      <c r="R81" s="10"/>
      <c r="S81" s="10"/>
      <c r="T81" s="12"/>
      <c r="U81" s="12"/>
      <c r="V81" s="12"/>
      <c r="W81" s="12"/>
      <c r="X81" s="12"/>
      <c r="Y81" s="559"/>
      <c r="Z81" s="557"/>
      <c r="AA81" s="557"/>
      <c r="AB81" s="557"/>
      <c r="AC81" s="557"/>
      <c r="AD81" s="557"/>
      <c r="AE81" s="557"/>
      <c r="AF81" s="557"/>
      <c r="AG81" s="557"/>
      <c r="AH81" s="240"/>
      <c r="AI81" s="32"/>
      <c r="AJ81" s="32"/>
      <c r="AK81" s="32"/>
      <c r="AL81" s="32"/>
      <c r="AM81" s="32"/>
      <c r="AN81" s="32"/>
      <c r="AO81" s="15"/>
      <c r="AP81" s="15"/>
      <c r="AQ81" s="13"/>
      <c r="AR81" s="13"/>
      <c r="AS81" s="12"/>
      <c r="AT81" s="117"/>
      <c r="AU81" s="554"/>
      <c r="AV81" s="554"/>
      <c r="AW81" s="554"/>
      <c r="AX81" s="554"/>
      <c r="AY81" s="554"/>
      <c r="AZ81" s="554"/>
      <c r="BA81" s="554"/>
      <c r="BB81" s="554"/>
      <c r="BC81" s="84"/>
      <c r="BD81" s="554"/>
      <c r="BE81" s="14"/>
      <c r="BF81" s="1341"/>
      <c r="BG81" s="1342"/>
      <c r="BH81" s="10"/>
      <c r="BI81" s="940"/>
      <c r="BJ81" s="12"/>
    </row>
    <row r="82" spans="1:62">
      <c r="D82" s="12"/>
      <c r="E82" s="12"/>
      <c r="F82" s="12"/>
      <c r="G82" s="12"/>
      <c r="H82" s="12"/>
      <c r="I82" s="12"/>
      <c r="J82" s="12"/>
      <c r="K82" s="12"/>
      <c r="L82" s="12"/>
      <c r="M82" s="12"/>
      <c r="N82" s="10"/>
      <c r="O82" s="12"/>
      <c r="P82" s="2408"/>
      <c r="Q82" s="2408"/>
      <c r="R82" s="2408"/>
      <c r="S82" s="2408"/>
      <c r="T82" s="2408"/>
      <c r="U82" s="2408"/>
      <c r="V82" s="12"/>
      <c r="W82" s="12"/>
      <c r="X82" s="12"/>
      <c r="Y82" s="559"/>
      <c r="Z82" s="19"/>
      <c r="AA82" s="19"/>
      <c r="AB82" s="19"/>
      <c r="AC82" s="19"/>
      <c r="AD82" s="19"/>
      <c r="AE82" s="19"/>
      <c r="AF82" s="19"/>
      <c r="AG82" s="19"/>
      <c r="AH82" s="240"/>
      <c r="AI82" s="32"/>
      <c r="AJ82" s="32"/>
      <c r="AK82" s="32"/>
      <c r="AL82" s="32"/>
      <c r="AM82" s="32"/>
      <c r="AN82" s="32"/>
      <c r="AO82" s="15"/>
      <c r="AP82" s="15"/>
      <c r="AQ82" s="13"/>
      <c r="AR82" s="13"/>
      <c r="AS82" s="12"/>
      <c r="AT82" s="117"/>
      <c r="AU82" s="12"/>
      <c r="AV82" s="12"/>
      <c r="AW82" s="12"/>
      <c r="AX82" s="12"/>
      <c r="AY82" s="12"/>
      <c r="AZ82" s="12"/>
      <c r="BA82" s="12"/>
      <c r="BB82" s="12"/>
      <c r="BC82" s="12"/>
      <c r="BD82" s="12"/>
      <c r="BE82" s="12"/>
      <c r="BF82" s="12"/>
      <c r="BG82" s="12"/>
      <c r="BH82" s="12"/>
      <c r="BI82" s="12"/>
      <c r="BJ82" s="59"/>
    </row>
    <row r="83" spans="1:62" ht="14.25" customHeight="1">
      <c r="D83" s="12"/>
      <c r="E83" s="12"/>
      <c r="F83" s="12"/>
      <c r="G83" s="12"/>
      <c r="H83" s="12"/>
      <c r="I83" s="12"/>
      <c r="J83" s="12"/>
      <c r="K83" s="12"/>
      <c r="L83" s="12"/>
      <c r="M83" s="12"/>
      <c r="N83" s="10"/>
      <c r="O83" s="12"/>
      <c r="P83" s="1833"/>
      <c r="Q83" s="1833"/>
      <c r="R83" s="1833"/>
      <c r="S83" s="1833"/>
      <c r="T83" s="1833"/>
      <c r="U83" s="1833"/>
      <c r="V83" s="12"/>
      <c r="W83" s="12"/>
      <c r="X83" s="12"/>
      <c r="Y83" s="559"/>
      <c r="Z83" s="19"/>
      <c r="AA83" s="19"/>
      <c r="AB83" s="19"/>
      <c r="AC83" s="19"/>
      <c r="AD83" s="19"/>
      <c r="AE83" s="19"/>
      <c r="AF83" s="19"/>
      <c r="AG83" s="19"/>
      <c r="AH83" s="240"/>
      <c r="AI83" s="68"/>
      <c r="AJ83" s="32"/>
      <c r="AK83" s="32"/>
      <c r="AL83" s="32"/>
      <c r="AM83" s="32"/>
      <c r="AN83" s="32"/>
      <c r="AO83" s="15"/>
      <c r="AP83" s="15"/>
      <c r="AQ83" s="13"/>
      <c r="AR83" s="13"/>
      <c r="BJ83" s="59"/>
    </row>
    <row r="84" spans="1:62">
      <c r="B84" s="60"/>
      <c r="C84" s="60"/>
      <c r="D84" s="32"/>
      <c r="E84" s="12"/>
      <c r="F84" s="12"/>
      <c r="G84" s="12"/>
      <c r="H84" s="12"/>
      <c r="I84" s="12"/>
      <c r="J84" s="12"/>
      <c r="K84" s="12"/>
      <c r="L84" s="12"/>
      <c r="M84" s="12"/>
      <c r="N84" s="10"/>
      <c r="O84" s="12"/>
      <c r="P84" s="2409"/>
      <c r="Q84" s="2409"/>
      <c r="R84" s="2409"/>
      <c r="S84" s="2409"/>
      <c r="T84" s="2409"/>
      <c r="U84" s="2409"/>
      <c r="V84" s="12"/>
      <c r="W84" s="32"/>
      <c r="X84" s="32"/>
      <c r="Y84" s="559"/>
      <c r="Z84" s="19"/>
      <c r="AA84" s="19"/>
      <c r="AB84" s="19"/>
      <c r="AC84" s="19"/>
      <c r="AD84" s="19"/>
      <c r="AE84" s="19"/>
      <c r="AF84" s="19"/>
      <c r="AG84" s="19"/>
      <c r="AH84" s="240"/>
      <c r="AI84" s="32"/>
      <c r="AJ84" s="32"/>
      <c r="AK84" s="32"/>
      <c r="AL84" s="32"/>
      <c r="AM84" s="32"/>
      <c r="AN84" s="32"/>
      <c r="AO84" s="15"/>
      <c r="AP84" s="15"/>
      <c r="AQ84" s="559"/>
      <c r="AR84" s="13"/>
      <c r="BJ84" s="59"/>
    </row>
    <row r="85" spans="1:62" ht="14.25" customHeight="1">
      <c r="B85" s="60"/>
      <c r="C85" s="60"/>
      <c r="D85" s="32"/>
      <c r="E85" s="12"/>
      <c r="F85" s="12"/>
      <c r="G85" s="12"/>
      <c r="H85" s="12"/>
      <c r="I85" s="12"/>
      <c r="J85" s="12"/>
      <c r="K85" s="12"/>
      <c r="L85" s="12"/>
      <c r="M85" s="12"/>
      <c r="N85" s="10"/>
      <c r="O85" s="12"/>
      <c r="P85" s="10"/>
      <c r="Q85" s="10"/>
      <c r="R85" s="10"/>
      <c r="S85" s="10"/>
      <c r="T85" s="12"/>
      <c r="U85" s="12"/>
      <c r="V85" s="12"/>
      <c r="W85" s="32"/>
      <c r="X85" s="32"/>
      <c r="Y85" s="559"/>
      <c r="Z85" s="241"/>
      <c r="AA85" s="241"/>
      <c r="AB85" s="241"/>
      <c r="AC85" s="241"/>
      <c r="AD85" s="241"/>
      <c r="AE85" s="241"/>
      <c r="AF85" s="241"/>
      <c r="AG85" s="241"/>
      <c r="AH85" s="10"/>
      <c r="AI85" s="32"/>
      <c r="AJ85" s="32"/>
      <c r="AK85" s="32"/>
      <c r="AL85" s="32"/>
      <c r="AM85" s="32"/>
      <c r="AN85" s="32"/>
      <c r="AO85" s="15"/>
      <c r="AP85" s="15"/>
      <c r="AQ85" s="556"/>
      <c r="AR85" s="13"/>
      <c r="AS85" s="552"/>
      <c r="AT85" s="237"/>
      <c r="AU85" s="14"/>
      <c r="AV85" s="14"/>
      <c r="AW85" s="14"/>
      <c r="AX85" s="250"/>
      <c r="AY85" s="250"/>
      <c r="AZ85" s="236"/>
      <c r="BA85" s="250"/>
      <c r="BB85" s="250"/>
      <c r="BC85" s="251"/>
      <c r="BD85" s="251"/>
      <c r="BE85" s="16"/>
      <c r="BF85" s="84"/>
      <c r="BG85" s="249"/>
      <c r="BH85" s="84"/>
      <c r="BI85" s="164"/>
      <c r="BJ85" s="59"/>
    </row>
    <row r="86" spans="1:62">
      <c r="B86" s="60"/>
      <c r="C86" s="60"/>
      <c r="D86" s="32"/>
      <c r="E86" s="12"/>
      <c r="F86" s="12"/>
      <c r="G86" s="12"/>
      <c r="H86" s="12"/>
      <c r="I86" s="12"/>
      <c r="J86" s="12"/>
      <c r="K86" s="12"/>
      <c r="L86" s="12"/>
      <c r="M86" s="12"/>
      <c r="N86" s="10"/>
      <c r="O86" s="12"/>
      <c r="P86" s="10"/>
      <c r="Q86" s="10"/>
      <c r="R86" s="10"/>
      <c r="S86" s="10"/>
      <c r="T86" s="12"/>
      <c r="U86" s="12"/>
      <c r="V86" s="12"/>
      <c r="W86" s="32"/>
      <c r="X86" s="32"/>
      <c r="Y86" s="32"/>
      <c r="Z86" s="32"/>
      <c r="AA86" s="32"/>
      <c r="AB86" s="32"/>
      <c r="AC86" s="32"/>
      <c r="AD86" s="32"/>
      <c r="AE86" s="32"/>
      <c r="AF86" s="32"/>
      <c r="AG86" s="32"/>
      <c r="AH86" s="10"/>
      <c r="AI86" s="12"/>
      <c r="AJ86" s="10"/>
      <c r="AK86" s="10"/>
      <c r="AL86" s="10"/>
      <c r="AM86" s="10"/>
      <c r="AN86" s="12"/>
      <c r="AO86" s="15"/>
      <c r="AP86" s="15"/>
      <c r="AQ86" s="552"/>
      <c r="AR86" s="13"/>
      <c r="AS86" s="552"/>
      <c r="AT86" s="117"/>
      <c r="AU86" s="554"/>
      <c r="AV86" s="554"/>
      <c r="AW86" s="554"/>
      <c r="AX86" s="554"/>
      <c r="AY86" s="554"/>
      <c r="AZ86" s="554"/>
      <c r="BA86" s="554"/>
      <c r="BB86" s="554"/>
      <c r="BC86" s="84"/>
      <c r="BD86" s="554"/>
      <c r="BE86" s="14"/>
      <c r="BF86" s="113"/>
      <c r="BG86" s="12"/>
      <c r="BH86" s="14"/>
      <c r="BI86" s="12"/>
      <c r="BJ86" s="59"/>
    </row>
    <row r="87" spans="1:62">
      <c r="B87" s="60"/>
      <c r="C87" s="60"/>
      <c r="D87" s="32"/>
      <c r="E87" s="12"/>
      <c r="F87" s="12"/>
      <c r="G87" s="12"/>
      <c r="H87" s="12"/>
      <c r="I87" s="12"/>
      <c r="J87" s="12"/>
      <c r="K87" s="12"/>
      <c r="L87" s="12"/>
      <c r="M87" s="12"/>
      <c r="N87" s="10"/>
      <c r="O87" s="12"/>
      <c r="P87" s="10"/>
      <c r="Q87" s="10"/>
      <c r="R87" s="10"/>
      <c r="S87" s="10"/>
      <c r="T87" s="12"/>
      <c r="U87" s="12"/>
      <c r="V87" s="12"/>
      <c r="W87" s="32"/>
      <c r="X87" s="32"/>
      <c r="Y87" s="557"/>
      <c r="Z87" s="557"/>
      <c r="AA87" s="557"/>
      <c r="AB87" s="557"/>
      <c r="AC87" s="557"/>
      <c r="AD87" s="557"/>
      <c r="AE87" s="557"/>
      <c r="AF87" s="557"/>
      <c r="AG87" s="557"/>
      <c r="AH87" s="557"/>
      <c r="AI87" s="242"/>
      <c r="AJ87" s="10"/>
      <c r="AK87" s="10"/>
      <c r="AL87" s="10"/>
      <c r="AM87" s="10"/>
      <c r="AN87" s="12"/>
      <c r="AO87" s="15"/>
      <c r="AP87" s="15"/>
      <c r="AQ87" s="552"/>
      <c r="AR87" s="13"/>
      <c r="AS87" s="552"/>
      <c r="AT87" s="117"/>
      <c r="AU87" s="554"/>
      <c r="AV87" s="554"/>
      <c r="AW87" s="554"/>
      <c r="AX87" s="554"/>
      <c r="AY87" s="554"/>
      <c r="AZ87" s="554"/>
      <c r="BA87" s="554"/>
      <c r="BB87" s="554"/>
      <c r="BC87" s="84"/>
      <c r="BD87" s="554"/>
      <c r="BE87" s="14"/>
      <c r="BF87" s="113"/>
      <c r="BG87" s="10"/>
      <c r="BH87" s="14"/>
      <c r="BI87" s="12"/>
      <c r="BJ87" s="59"/>
    </row>
    <row r="88" spans="1:62">
      <c r="B88" s="47"/>
      <c r="C88" s="47"/>
      <c r="D88" s="10"/>
      <c r="E88" s="12"/>
      <c r="F88" s="12"/>
      <c r="G88" s="12"/>
      <c r="H88" s="12"/>
      <c r="I88" s="12"/>
      <c r="J88" s="12"/>
      <c r="K88" s="12"/>
      <c r="L88" s="12"/>
      <c r="M88" s="12"/>
      <c r="N88" s="10"/>
      <c r="O88" s="12"/>
      <c r="P88" s="10"/>
      <c r="Q88" s="10"/>
      <c r="R88" s="10"/>
      <c r="S88" s="10"/>
      <c r="T88" s="12"/>
      <c r="U88" s="12"/>
      <c r="V88" s="12"/>
      <c r="W88" s="10"/>
      <c r="X88" s="10"/>
      <c r="Y88" s="557"/>
      <c r="Z88" s="557"/>
      <c r="AA88" s="557"/>
      <c r="AB88" s="557"/>
      <c r="AC88" s="557"/>
      <c r="AD88" s="557"/>
      <c r="AE88" s="557"/>
      <c r="AF88" s="557"/>
      <c r="AG88" s="557"/>
      <c r="AH88" s="557"/>
      <c r="AI88" s="12"/>
      <c r="AJ88" s="10"/>
      <c r="AK88" s="10"/>
      <c r="AL88" s="10"/>
      <c r="AM88" s="10"/>
      <c r="AN88" s="12"/>
      <c r="AO88" s="15"/>
      <c r="AP88" s="15"/>
      <c r="AQ88" s="552"/>
      <c r="AR88" s="13"/>
      <c r="AS88" s="552"/>
      <c r="AT88" s="117"/>
      <c r="AU88" s="554"/>
      <c r="AV88" s="554"/>
      <c r="AW88" s="554"/>
      <c r="AX88" s="554"/>
      <c r="AY88" s="554"/>
      <c r="AZ88" s="554"/>
      <c r="BA88" s="554"/>
      <c r="BB88" s="554"/>
      <c r="BC88" s="84"/>
      <c r="BD88" s="554"/>
      <c r="BE88" s="14"/>
      <c r="BF88" s="113"/>
      <c r="BG88" s="12"/>
      <c r="BH88" s="14"/>
      <c r="BI88" s="12"/>
      <c r="BJ88" s="59"/>
    </row>
    <row r="89" spans="1:62">
      <c r="B89" s="47"/>
      <c r="C89" s="47"/>
      <c r="D89" s="10"/>
      <c r="E89" s="12"/>
      <c r="F89" s="12"/>
      <c r="G89" s="12"/>
      <c r="H89" s="12"/>
      <c r="I89" s="12"/>
      <c r="J89" s="12"/>
      <c r="K89" s="12"/>
      <c r="L89" s="12"/>
      <c r="M89" s="12"/>
      <c r="N89" s="10"/>
      <c r="O89" s="12"/>
      <c r="P89" s="10"/>
      <c r="Q89" s="10"/>
      <c r="R89" s="10"/>
      <c r="S89" s="10"/>
      <c r="T89" s="12"/>
      <c r="U89" s="12"/>
      <c r="V89" s="12"/>
      <c r="W89" s="10"/>
      <c r="X89" s="10"/>
      <c r="Y89" s="12"/>
      <c r="Z89" s="12"/>
      <c r="AA89" s="12"/>
      <c r="AB89" s="12"/>
      <c r="AC89" s="12"/>
      <c r="AD89" s="12"/>
      <c r="AE89" s="12"/>
      <c r="AF89" s="12"/>
      <c r="AG89" s="12"/>
      <c r="AH89" s="10"/>
      <c r="AI89" s="12"/>
      <c r="AJ89" s="10"/>
      <c r="AK89" s="10"/>
      <c r="AL89" s="10"/>
      <c r="AM89" s="10"/>
      <c r="AN89" s="12"/>
      <c r="AO89" s="15"/>
      <c r="AP89" s="15"/>
      <c r="AQ89" s="552"/>
      <c r="AR89" s="13"/>
      <c r="AS89" s="552"/>
      <c r="AT89" s="117"/>
      <c r="AU89" s="554"/>
      <c r="AV89" s="554"/>
      <c r="AW89" s="554"/>
      <c r="AX89" s="554"/>
      <c r="AY89" s="554"/>
      <c r="AZ89" s="554"/>
      <c r="BA89" s="554"/>
      <c r="BB89" s="554"/>
      <c r="BC89" s="84"/>
      <c r="BD89" s="554"/>
      <c r="BE89" s="14"/>
      <c r="BF89" s="113"/>
      <c r="BG89" s="12"/>
      <c r="BH89" s="14"/>
      <c r="BI89" s="12"/>
      <c r="BJ89" s="59"/>
    </row>
    <row r="90" spans="1:62">
      <c r="A90" s="36"/>
      <c r="B90" s="13"/>
      <c r="C90" s="552"/>
      <c r="D90" s="32"/>
      <c r="E90" s="559"/>
      <c r="F90" s="19"/>
      <c r="G90" s="19"/>
      <c r="H90" s="19"/>
      <c r="I90" s="19"/>
      <c r="J90" s="19"/>
      <c r="K90" s="19"/>
      <c r="L90" s="19"/>
      <c r="M90" s="19"/>
      <c r="N90" s="10"/>
      <c r="O90" s="19"/>
      <c r="P90" s="19"/>
      <c r="Q90" s="14"/>
      <c r="R90" s="14"/>
      <c r="S90" s="14"/>
      <c r="T90" s="12"/>
      <c r="U90" s="12"/>
      <c r="V90" s="12"/>
      <c r="W90" s="552"/>
      <c r="X90" s="32"/>
      <c r="Y90" s="559"/>
      <c r="Z90" s="19"/>
      <c r="AA90" s="19"/>
      <c r="AB90" s="19"/>
      <c r="AC90" s="19"/>
      <c r="AD90" s="19"/>
      <c r="AE90" s="19"/>
      <c r="AF90" s="19"/>
      <c r="AG90" s="19"/>
      <c r="AH90" s="10"/>
      <c r="AI90" s="19"/>
      <c r="AJ90" s="19"/>
      <c r="AK90" s="14"/>
      <c r="AL90" s="14"/>
      <c r="AM90" s="14"/>
      <c r="AN90" s="12"/>
      <c r="AO90" s="12"/>
      <c r="AP90" s="12"/>
      <c r="AQ90" s="15"/>
      <c r="AR90" s="13"/>
      <c r="AS90" s="552"/>
      <c r="AT90" s="117"/>
      <c r="AU90" s="14"/>
      <c r="AV90" s="14"/>
      <c r="AW90" s="14"/>
      <c r="AX90" s="250"/>
      <c r="AY90" s="250"/>
      <c r="AZ90" s="236"/>
      <c r="BA90" s="250"/>
      <c r="BB90" s="250"/>
      <c r="BC90" s="251"/>
      <c r="BD90" s="251"/>
      <c r="BE90" s="16"/>
      <c r="BF90" s="84"/>
      <c r="BG90" s="249"/>
      <c r="BH90" s="84"/>
      <c r="BI90" s="164"/>
      <c r="BJ90" s="12"/>
    </row>
    <row r="91" spans="1:62">
      <c r="A91" s="36"/>
      <c r="B91" s="13"/>
      <c r="C91" s="33"/>
      <c r="D91" s="33"/>
      <c r="E91" s="33"/>
      <c r="F91" s="32"/>
      <c r="G91" s="32"/>
      <c r="H91" s="32"/>
      <c r="I91" s="32"/>
      <c r="J91" s="32"/>
      <c r="K91" s="32"/>
      <c r="L91" s="32"/>
      <c r="M91" s="32"/>
      <c r="N91" s="34"/>
      <c r="O91" s="32"/>
      <c r="P91" s="32"/>
      <c r="Q91" s="12"/>
      <c r="R91" s="12"/>
      <c r="S91" s="19"/>
      <c r="T91" s="12"/>
      <c r="U91" s="12"/>
      <c r="V91" s="36"/>
      <c r="W91" s="33"/>
      <c r="X91" s="33"/>
      <c r="Y91" s="33"/>
      <c r="Z91" s="32"/>
      <c r="AA91" s="32"/>
      <c r="AB91" s="32"/>
      <c r="AC91" s="32"/>
      <c r="AD91" s="32"/>
      <c r="AE91" s="32"/>
      <c r="AF91" s="32"/>
      <c r="AG91" s="32"/>
      <c r="AH91" s="34"/>
      <c r="AI91" s="32"/>
      <c r="AJ91" s="32"/>
      <c r="AK91" s="12"/>
      <c r="AL91" s="12"/>
      <c r="AM91" s="19"/>
      <c r="AN91" s="12"/>
      <c r="AO91" s="12"/>
      <c r="AP91" s="12"/>
      <c r="AQ91" s="15"/>
      <c r="AR91" s="13"/>
      <c r="AS91" s="552"/>
      <c r="AT91" s="117"/>
      <c r="AU91" s="554"/>
      <c r="AV91" s="554"/>
      <c r="AW91" s="554"/>
      <c r="AX91" s="554"/>
      <c r="AY91" s="554"/>
      <c r="AZ91" s="554"/>
      <c r="BA91" s="554"/>
      <c r="BB91" s="554"/>
      <c r="BC91" s="84"/>
      <c r="BD91" s="554"/>
      <c r="BE91" s="14"/>
      <c r="BF91" s="14"/>
      <c r="BG91" s="12"/>
      <c r="BH91" s="14"/>
      <c r="BI91" s="12"/>
      <c r="BJ91" s="12"/>
    </row>
    <row r="92" spans="1:62">
      <c r="A92" s="36"/>
      <c r="B92" s="13"/>
      <c r="C92" s="11"/>
      <c r="D92" s="11"/>
      <c r="E92" s="11"/>
      <c r="F92" s="10"/>
      <c r="G92" s="10"/>
      <c r="H92" s="10"/>
      <c r="I92" s="10"/>
      <c r="J92" s="10"/>
      <c r="K92" s="10"/>
      <c r="L92" s="10"/>
      <c r="M92" s="10"/>
      <c r="N92" s="34"/>
      <c r="O92" s="10"/>
      <c r="P92" s="10"/>
      <c r="Q92" s="12"/>
      <c r="R92" s="12"/>
      <c r="S92" s="12"/>
      <c r="T92" s="12"/>
      <c r="U92" s="12"/>
      <c r="V92" s="36"/>
      <c r="W92" s="11"/>
      <c r="X92" s="11"/>
      <c r="Y92" s="11"/>
      <c r="Z92" s="10"/>
      <c r="AA92" s="10"/>
      <c r="AB92" s="10"/>
      <c r="AC92" s="10"/>
      <c r="AD92" s="10"/>
      <c r="AE92" s="10"/>
      <c r="AF92" s="10"/>
      <c r="AG92" s="10"/>
      <c r="AH92" s="34"/>
      <c r="AI92" s="10"/>
      <c r="AJ92" s="10"/>
      <c r="AK92" s="12"/>
      <c r="AL92" s="12"/>
      <c r="AM92" s="12"/>
      <c r="AN92" s="12"/>
      <c r="AO92" s="12"/>
      <c r="AP92" s="12"/>
      <c r="AQ92" s="15"/>
      <c r="AR92" s="13"/>
      <c r="AS92" s="552"/>
      <c r="AT92" s="117"/>
      <c r="AU92" s="554"/>
      <c r="AV92" s="554"/>
      <c r="AW92" s="554"/>
      <c r="AX92" s="554"/>
      <c r="AY92" s="554"/>
      <c r="AZ92" s="554"/>
      <c r="BA92" s="554"/>
      <c r="BB92" s="554"/>
      <c r="BC92" s="84"/>
      <c r="BD92" s="554"/>
      <c r="BE92" s="14"/>
      <c r="BF92" s="14"/>
      <c r="BG92" s="12"/>
      <c r="BH92" s="14"/>
      <c r="BI92" s="12"/>
      <c r="BJ92" s="12"/>
    </row>
    <row r="93" spans="1:62">
      <c r="A93" s="36"/>
      <c r="B93" s="13"/>
      <c r="C93" s="33"/>
      <c r="D93" s="33"/>
      <c r="E93" s="33"/>
      <c r="F93" s="19"/>
      <c r="G93" s="19"/>
      <c r="H93" s="19"/>
      <c r="I93" s="19"/>
      <c r="J93" s="19"/>
      <c r="K93" s="19"/>
      <c r="L93" s="29"/>
      <c r="M93" s="29"/>
      <c r="N93" s="34"/>
      <c r="O93" s="19"/>
      <c r="P93" s="19"/>
      <c r="Q93" s="61"/>
      <c r="R93" s="61"/>
      <c r="S93" s="32"/>
      <c r="T93" s="32"/>
      <c r="U93" s="32"/>
      <c r="V93" s="36"/>
      <c r="W93" s="33"/>
      <c r="X93" s="33"/>
      <c r="Y93" s="33"/>
      <c r="Z93" s="19"/>
      <c r="AA93" s="19"/>
      <c r="AB93" s="19"/>
      <c r="AC93" s="19"/>
      <c r="AD93" s="19"/>
      <c r="AE93" s="19"/>
      <c r="AF93" s="29"/>
      <c r="AG93" s="29"/>
      <c r="AH93" s="34"/>
      <c r="AI93" s="19"/>
      <c r="AJ93" s="19"/>
      <c r="AK93" s="61"/>
      <c r="AL93" s="61"/>
      <c r="AM93" s="32"/>
      <c r="AN93" s="32"/>
      <c r="AO93" s="12"/>
      <c r="AP93" s="12"/>
      <c r="AQ93" s="15"/>
      <c r="AR93" s="13"/>
      <c r="AS93" s="552"/>
      <c r="AT93" s="117"/>
      <c r="AU93" s="554"/>
      <c r="AV93" s="554"/>
      <c r="AW93" s="554"/>
      <c r="AX93" s="554"/>
      <c r="AY93" s="554"/>
      <c r="AZ93" s="554"/>
      <c r="BA93" s="554"/>
      <c r="BB93" s="554"/>
      <c r="BC93" s="84"/>
      <c r="BD93" s="554"/>
      <c r="BE93" s="14"/>
      <c r="BF93" s="14"/>
      <c r="BG93" s="12"/>
      <c r="BH93" s="14"/>
      <c r="BI93" s="12"/>
      <c r="BJ93" s="12"/>
    </row>
    <row r="94" spans="1:62">
      <c r="A94" s="36"/>
      <c r="B94" s="13"/>
      <c r="C94" s="32"/>
      <c r="D94" s="32"/>
      <c r="E94" s="32"/>
      <c r="F94" s="19"/>
      <c r="G94" s="19"/>
      <c r="H94" s="19"/>
      <c r="I94" s="19"/>
      <c r="J94" s="19"/>
      <c r="K94" s="19"/>
      <c r="L94" s="29"/>
      <c r="M94" s="29"/>
      <c r="N94" s="34"/>
      <c r="O94" s="19"/>
      <c r="P94" s="557"/>
      <c r="Q94" s="10"/>
      <c r="R94" s="10"/>
      <c r="S94" s="32"/>
      <c r="T94" s="32"/>
      <c r="U94" s="32"/>
      <c r="V94" s="36"/>
      <c r="W94" s="32"/>
      <c r="X94" s="32"/>
      <c r="Y94" s="32"/>
      <c r="Z94" s="19"/>
      <c r="AA94" s="19"/>
      <c r="AB94" s="19"/>
      <c r="AC94" s="19"/>
      <c r="AD94" s="19"/>
      <c r="AE94" s="19"/>
      <c r="AF94" s="29"/>
      <c r="AG94" s="29"/>
      <c r="AH94" s="34"/>
      <c r="AI94" s="19"/>
      <c r="AJ94" s="557"/>
      <c r="AK94" s="10"/>
      <c r="AL94" s="10"/>
      <c r="AM94" s="32"/>
      <c r="AN94" s="32"/>
      <c r="AO94" s="15"/>
      <c r="AP94" s="15"/>
      <c r="AQ94" s="15"/>
      <c r="AR94" s="13"/>
      <c r="AS94" s="552"/>
      <c r="AT94" s="237"/>
      <c r="AU94" s="14"/>
      <c r="AV94" s="14"/>
      <c r="AW94" s="14"/>
      <c r="AX94" s="250"/>
      <c r="AY94" s="250"/>
      <c r="AZ94" s="236"/>
      <c r="BA94" s="250"/>
      <c r="BB94" s="250"/>
      <c r="BC94" s="251"/>
      <c r="BD94" s="251"/>
      <c r="BE94" s="16"/>
      <c r="BF94" s="84"/>
      <c r="BG94" s="249"/>
      <c r="BH94" s="84"/>
      <c r="BI94" s="164"/>
      <c r="BJ94" s="12"/>
    </row>
    <row r="95" spans="1:62">
      <c r="A95" s="36"/>
      <c r="B95" s="13"/>
      <c r="C95" s="13"/>
      <c r="D95" s="30"/>
      <c r="E95" s="10"/>
      <c r="F95" s="14"/>
      <c r="G95" s="14"/>
      <c r="H95" s="14"/>
      <c r="I95" s="14"/>
      <c r="J95" s="14"/>
      <c r="K95" s="14"/>
      <c r="L95" s="14"/>
      <c r="M95" s="14"/>
      <c r="N95" s="31"/>
      <c r="O95" s="19"/>
      <c r="P95" s="19"/>
      <c r="Q95" s="20"/>
      <c r="R95" s="20"/>
      <c r="S95" s="32"/>
      <c r="T95" s="32"/>
      <c r="U95" s="32"/>
      <c r="V95" s="36"/>
      <c r="W95" s="13"/>
      <c r="X95" s="30"/>
      <c r="Y95" s="10"/>
      <c r="Z95" s="14"/>
      <c r="AA95" s="14"/>
      <c r="AB95" s="14"/>
      <c r="AC95" s="14"/>
      <c r="AD95" s="14"/>
      <c r="AE95" s="14"/>
      <c r="AF95" s="14"/>
      <c r="AG95" s="14"/>
      <c r="AH95" s="31"/>
      <c r="AI95" s="19"/>
      <c r="AJ95" s="19"/>
      <c r="AK95" s="20"/>
      <c r="AL95" s="20"/>
      <c r="AM95" s="32"/>
      <c r="AN95" s="32"/>
      <c r="AO95" s="15"/>
      <c r="AP95" s="15"/>
      <c r="AQ95" s="15"/>
      <c r="AR95" s="13"/>
      <c r="AS95" s="552"/>
      <c r="AT95" s="117"/>
      <c r="AU95" s="554"/>
      <c r="AV95" s="554"/>
      <c r="AW95" s="554"/>
      <c r="AX95" s="554"/>
      <c r="AY95" s="554"/>
      <c r="AZ95" s="554"/>
      <c r="BA95" s="554"/>
      <c r="BB95" s="554"/>
      <c r="BC95" s="84"/>
      <c r="BD95" s="554"/>
      <c r="BE95" s="14"/>
      <c r="BF95" s="14"/>
      <c r="BG95" s="12"/>
      <c r="BH95" s="14"/>
      <c r="BI95" s="12"/>
      <c r="BJ95" s="12"/>
    </row>
    <row r="96" spans="1:62">
      <c r="A96" s="36"/>
      <c r="B96" s="13"/>
      <c r="C96" s="13"/>
      <c r="D96" s="32"/>
      <c r="E96" s="559"/>
      <c r="F96" s="19"/>
      <c r="G96" s="19"/>
      <c r="H96" s="19"/>
      <c r="I96" s="19"/>
      <c r="J96" s="19"/>
      <c r="K96" s="19"/>
      <c r="L96" s="29"/>
      <c r="M96" s="29"/>
      <c r="N96" s="31"/>
      <c r="O96" s="12"/>
      <c r="P96" s="12"/>
      <c r="Q96" s="12"/>
      <c r="R96" s="12"/>
      <c r="S96" s="35"/>
      <c r="T96" s="35"/>
      <c r="U96" s="35"/>
      <c r="V96" s="36"/>
      <c r="W96" s="13"/>
      <c r="X96" s="32"/>
      <c r="Y96" s="559"/>
      <c r="Z96" s="19"/>
      <c r="AA96" s="19"/>
      <c r="AB96" s="19"/>
      <c r="AC96" s="19"/>
      <c r="AD96" s="19"/>
      <c r="AE96" s="19"/>
      <c r="AF96" s="29"/>
      <c r="AG96" s="29"/>
      <c r="AH96" s="31"/>
      <c r="AI96" s="12"/>
      <c r="AJ96" s="12"/>
      <c r="AK96" s="12"/>
      <c r="AL96" s="12"/>
      <c r="AM96" s="35"/>
      <c r="AN96" s="35"/>
      <c r="AO96" s="15"/>
      <c r="AP96" s="15"/>
      <c r="AQ96" s="15"/>
      <c r="AR96" s="13"/>
      <c r="AS96" s="552"/>
      <c r="AT96" s="117"/>
      <c r="AU96" s="554"/>
      <c r="AV96" s="554"/>
      <c r="AW96" s="554"/>
      <c r="AX96" s="554"/>
      <c r="AY96" s="554"/>
      <c r="AZ96" s="554"/>
      <c r="BA96" s="554"/>
      <c r="BB96" s="554"/>
      <c r="BC96" s="84"/>
      <c r="BD96" s="554"/>
      <c r="BE96" s="14"/>
      <c r="BF96" s="14"/>
      <c r="BG96" s="10"/>
      <c r="BH96" s="14"/>
      <c r="BI96" s="12"/>
      <c r="BJ96" s="12"/>
    </row>
    <row r="97" spans="1:62">
      <c r="A97" s="36"/>
      <c r="B97" s="13"/>
      <c r="C97" s="13"/>
      <c r="D97" s="32"/>
      <c r="E97" s="559"/>
      <c r="F97" s="19"/>
      <c r="G97" s="19"/>
      <c r="H97" s="19"/>
      <c r="I97" s="19"/>
      <c r="J97" s="19"/>
      <c r="K97" s="19"/>
      <c r="L97" s="29"/>
      <c r="M97" s="29"/>
      <c r="N97" s="12"/>
      <c r="O97" s="12"/>
      <c r="P97" s="12"/>
      <c r="Q97" s="12"/>
      <c r="R97" s="12"/>
      <c r="S97" s="32"/>
      <c r="T97" s="32"/>
      <c r="U97" s="32"/>
      <c r="V97" s="36"/>
      <c r="W97" s="13"/>
      <c r="X97" s="32"/>
      <c r="Y97" s="559"/>
      <c r="Z97" s="19"/>
      <c r="AA97" s="19"/>
      <c r="AB97" s="19"/>
      <c r="AC97" s="19"/>
      <c r="AD97" s="19"/>
      <c r="AE97" s="19"/>
      <c r="AF97" s="29"/>
      <c r="AG97" s="29"/>
      <c r="AH97" s="12"/>
      <c r="AI97" s="12"/>
      <c r="AJ97" s="12"/>
      <c r="AK97" s="12"/>
      <c r="AL97" s="12"/>
      <c r="AM97" s="32"/>
      <c r="AN97" s="32"/>
      <c r="AO97" s="15"/>
      <c r="AP97" s="15"/>
      <c r="AQ97" s="15"/>
      <c r="AR97" s="13"/>
      <c r="AS97" s="552"/>
      <c r="AT97" s="117"/>
      <c r="AU97" s="554"/>
      <c r="AV97" s="554"/>
      <c r="AW97" s="554"/>
      <c r="AX97" s="554"/>
      <c r="AY97" s="554"/>
      <c r="AZ97" s="554"/>
      <c r="BA97" s="554"/>
      <c r="BB97" s="554"/>
      <c r="BC97" s="84"/>
      <c r="BD97" s="554"/>
      <c r="BE97" s="14"/>
      <c r="BF97" s="14"/>
      <c r="BG97" s="12"/>
      <c r="BH97" s="14"/>
      <c r="BI97" s="12"/>
      <c r="BJ97" s="12"/>
    </row>
    <row r="98" spans="1:62">
      <c r="A98" s="36"/>
      <c r="B98" s="62"/>
      <c r="C98" s="32"/>
      <c r="D98" s="32"/>
      <c r="E98" s="559"/>
      <c r="F98" s="19"/>
      <c r="G98" s="19"/>
      <c r="H98" s="19"/>
      <c r="I98" s="19"/>
      <c r="J98" s="19"/>
      <c r="K98" s="19"/>
      <c r="L98" s="19"/>
      <c r="M98" s="19"/>
      <c r="N98" s="14"/>
      <c r="O98" s="14"/>
      <c r="P98" s="14"/>
      <c r="Q98" s="61"/>
      <c r="R98" s="61"/>
      <c r="S98" s="32"/>
      <c r="T98" s="32"/>
      <c r="U98" s="32"/>
      <c r="V98" s="36"/>
      <c r="W98" s="32"/>
      <c r="X98" s="32"/>
      <c r="Y98" s="559"/>
      <c r="Z98" s="19"/>
      <c r="AA98" s="19"/>
      <c r="AB98" s="19"/>
      <c r="AC98" s="19"/>
      <c r="AD98" s="19"/>
      <c r="AE98" s="19"/>
      <c r="AF98" s="19"/>
      <c r="AG98" s="19"/>
      <c r="AH98" s="14"/>
      <c r="AI98" s="14"/>
      <c r="AJ98" s="14"/>
      <c r="AK98" s="61"/>
      <c r="AL98" s="61"/>
      <c r="AM98" s="32"/>
      <c r="AN98" s="32"/>
      <c r="AO98" s="15"/>
      <c r="AP98" s="15"/>
      <c r="AQ98" s="15"/>
      <c r="AR98" s="13"/>
      <c r="AS98" s="552"/>
      <c r="AT98" s="117"/>
      <c r="AU98" s="554"/>
      <c r="AV98" s="554"/>
      <c r="AW98" s="554"/>
      <c r="AX98" s="554"/>
      <c r="AY98" s="554"/>
      <c r="AZ98" s="554"/>
      <c r="BA98" s="554"/>
      <c r="BB98" s="554"/>
      <c r="BC98" s="84"/>
      <c r="BD98" s="554"/>
      <c r="BE98" s="14"/>
      <c r="BF98" s="14"/>
      <c r="BG98" s="12"/>
      <c r="BH98" s="14"/>
      <c r="BI98" s="12"/>
      <c r="BJ98" s="12"/>
    </row>
    <row r="99" spans="1:62">
      <c r="A99" s="36"/>
      <c r="B99" s="32"/>
      <c r="C99" s="32"/>
      <c r="D99" s="32"/>
      <c r="E99" s="559"/>
      <c r="F99" s="19"/>
      <c r="G99" s="19"/>
      <c r="H99" s="19"/>
      <c r="I99" s="19"/>
      <c r="J99" s="19"/>
      <c r="K99" s="19"/>
      <c r="L99" s="29"/>
      <c r="M99" s="29"/>
      <c r="N99" s="19"/>
      <c r="O99" s="19"/>
      <c r="P99" s="19"/>
      <c r="Q99" s="19"/>
      <c r="R99" s="19"/>
      <c r="S99" s="32"/>
      <c r="T99" s="32"/>
      <c r="U99" s="32"/>
      <c r="V99" s="36"/>
      <c r="W99" s="32"/>
      <c r="X99" s="32"/>
      <c r="Y99" s="559"/>
      <c r="Z99" s="19"/>
      <c r="AA99" s="19"/>
      <c r="AB99" s="19"/>
      <c r="AC99" s="19"/>
      <c r="AD99" s="19"/>
      <c r="AE99" s="19"/>
      <c r="AF99" s="29"/>
      <c r="AG99" s="29"/>
      <c r="AH99" s="19"/>
      <c r="AI99" s="19"/>
      <c r="AJ99" s="19"/>
      <c r="AK99" s="19"/>
      <c r="AL99" s="19"/>
      <c r="AM99" s="32"/>
      <c r="AN99" s="32"/>
      <c r="AO99" s="15"/>
      <c r="AP99" s="15"/>
      <c r="AQ99" s="15"/>
      <c r="AR99" s="13"/>
      <c r="AS99" s="552"/>
      <c r="AT99" s="117"/>
      <c r="AU99" s="554"/>
      <c r="AV99" s="554"/>
      <c r="AW99" s="554"/>
      <c r="AX99" s="554"/>
      <c r="AY99" s="554"/>
      <c r="AZ99" s="554"/>
      <c r="BA99" s="554"/>
      <c r="BB99" s="554"/>
      <c r="BC99" s="84"/>
      <c r="BD99" s="554"/>
      <c r="BE99" s="14"/>
      <c r="BF99" s="12"/>
      <c r="BG99" s="12"/>
      <c r="BH99" s="12"/>
      <c r="BI99" s="12"/>
      <c r="BJ99" s="12"/>
    </row>
    <row r="100" spans="1:62">
      <c r="B100" s="13"/>
      <c r="C100" s="12"/>
      <c r="D100" s="12"/>
      <c r="E100" s="12"/>
      <c r="F100" s="12"/>
      <c r="G100" s="12"/>
      <c r="H100" s="12"/>
      <c r="I100" s="12"/>
      <c r="J100" s="12"/>
      <c r="K100" s="12"/>
      <c r="L100" s="12"/>
      <c r="M100" s="12"/>
      <c r="N100" s="10"/>
      <c r="O100" s="12"/>
      <c r="P100" s="10"/>
      <c r="Q100" s="10"/>
      <c r="R100" s="10"/>
      <c r="S100" s="12"/>
      <c r="T100" s="12"/>
      <c r="U100" s="12"/>
      <c r="W100" s="12"/>
      <c r="X100" s="12"/>
      <c r="Y100" s="12"/>
      <c r="Z100" s="12"/>
      <c r="AA100" s="12"/>
      <c r="AB100" s="12"/>
      <c r="AC100" s="12"/>
      <c r="AD100" s="12"/>
      <c r="AE100" s="12"/>
      <c r="AF100" s="12"/>
      <c r="AG100" s="12"/>
      <c r="AH100" s="10"/>
      <c r="AI100" s="12"/>
      <c r="AJ100" s="10"/>
      <c r="AK100" s="10"/>
      <c r="AL100" s="10"/>
      <c r="AM100" s="12"/>
      <c r="AN100" s="12"/>
      <c r="AO100" s="15"/>
      <c r="AP100" s="15"/>
      <c r="AQ100" s="15"/>
      <c r="AR100" s="13"/>
      <c r="AS100" s="552"/>
      <c r="AT100" s="237"/>
      <c r="AU100" s="14"/>
      <c r="AV100" s="14"/>
      <c r="AW100" s="14"/>
      <c r="AX100" s="250"/>
      <c r="AY100" s="250"/>
      <c r="AZ100" s="236"/>
      <c r="BA100" s="250"/>
      <c r="BB100" s="250"/>
      <c r="BC100" s="251"/>
      <c r="BD100" s="251"/>
      <c r="BE100" s="16"/>
      <c r="BF100" s="84"/>
      <c r="BG100" s="249"/>
      <c r="BH100" s="84"/>
      <c r="BI100" s="164"/>
      <c r="BJ100" s="12"/>
    </row>
    <row r="101" spans="1:62">
      <c r="A101" s="36"/>
      <c r="B101" s="13"/>
      <c r="C101" s="13"/>
      <c r="D101" s="63"/>
      <c r="E101" s="559"/>
      <c r="F101" s="64"/>
      <c r="G101" s="64"/>
      <c r="H101" s="64"/>
      <c r="I101" s="64"/>
      <c r="J101" s="64"/>
      <c r="K101" s="64"/>
      <c r="L101" s="64"/>
      <c r="M101" s="64"/>
      <c r="N101" s="10"/>
      <c r="O101" s="12"/>
      <c r="P101" s="10"/>
      <c r="Q101" s="10"/>
      <c r="R101" s="10"/>
      <c r="S101" s="10"/>
      <c r="T101" s="12"/>
      <c r="U101" s="12"/>
      <c r="V101" s="36"/>
      <c r="W101" s="13"/>
      <c r="X101" s="63"/>
      <c r="Y101" s="559"/>
      <c r="Z101" s="64"/>
      <c r="AA101" s="64"/>
      <c r="AB101" s="64"/>
      <c r="AC101" s="64"/>
      <c r="AD101" s="64"/>
      <c r="AE101" s="64"/>
      <c r="AF101" s="64"/>
      <c r="AG101" s="64"/>
      <c r="AH101" s="10"/>
      <c r="AI101" s="12"/>
      <c r="AJ101" s="10"/>
      <c r="AK101" s="10"/>
      <c r="AL101" s="10"/>
      <c r="AM101" s="10"/>
      <c r="AN101" s="12"/>
      <c r="AO101" s="15"/>
      <c r="AP101" s="15"/>
      <c r="AQ101" s="15"/>
      <c r="AR101" s="13"/>
      <c r="AS101" s="552"/>
      <c r="AT101" s="117"/>
      <c r="AU101" s="554"/>
      <c r="AV101" s="554"/>
      <c r="AW101" s="554"/>
      <c r="AX101" s="554"/>
      <c r="AY101" s="554"/>
      <c r="AZ101" s="554"/>
      <c r="BA101" s="554"/>
      <c r="BB101" s="554"/>
      <c r="BC101" s="84"/>
      <c r="BD101" s="554"/>
      <c r="BE101" s="14"/>
      <c r="BF101" s="12"/>
      <c r="BG101" s="12"/>
      <c r="BH101" s="12"/>
      <c r="BI101" s="12"/>
      <c r="BJ101" s="12"/>
    </row>
    <row r="102" spans="1:62">
      <c r="A102" s="36"/>
      <c r="B102" s="13"/>
      <c r="C102" s="13"/>
      <c r="D102" s="63"/>
      <c r="E102" s="559"/>
      <c r="F102" s="553"/>
      <c r="G102" s="553"/>
      <c r="H102" s="553"/>
      <c r="I102" s="553"/>
      <c r="J102" s="553"/>
      <c r="K102" s="553"/>
      <c r="L102" s="553"/>
      <c r="M102" s="553"/>
      <c r="N102" s="10"/>
      <c r="O102" s="12"/>
      <c r="P102" s="10"/>
      <c r="Q102" s="10"/>
      <c r="R102" s="10"/>
      <c r="S102" s="10"/>
      <c r="T102" s="12"/>
      <c r="U102" s="12"/>
      <c r="V102" s="36"/>
      <c r="W102" s="13"/>
      <c r="X102" s="63"/>
      <c r="Y102" s="559"/>
      <c r="Z102" s="553"/>
      <c r="AA102" s="553"/>
      <c r="AB102" s="553"/>
      <c r="AC102" s="553"/>
      <c r="AD102" s="553"/>
      <c r="AE102" s="553"/>
      <c r="AF102" s="553"/>
      <c r="AG102" s="553"/>
      <c r="AH102" s="10"/>
      <c r="AI102" s="12"/>
      <c r="AJ102" s="10"/>
      <c r="AK102" s="10"/>
      <c r="AL102" s="10"/>
      <c r="AM102" s="10"/>
      <c r="AN102" s="12"/>
      <c r="AO102" s="15"/>
      <c r="AP102" s="15"/>
      <c r="AQ102" s="15"/>
      <c r="AR102" s="13"/>
      <c r="AS102" s="552"/>
      <c r="AT102" s="117"/>
      <c r="AU102" s="554"/>
      <c r="AV102" s="554"/>
      <c r="AW102" s="554"/>
      <c r="AX102" s="554"/>
      <c r="AY102" s="554"/>
      <c r="AZ102" s="554"/>
      <c r="BA102" s="554"/>
      <c r="BB102" s="554"/>
      <c r="BC102" s="84"/>
      <c r="BD102" s="554"/>
      <c r="BE102" s="14"/>
      <c r="BF102" s="12"/>
      <c r="BG102" s="12"/>
      <c r="BH102" s="12"/>
      <c r="BI102" s="12"/>
      <c r="BJ102" s="12"/>
    </row>
    <row r="103" spans="1:62">
      <c r="A103" s="36"/>
      <c r="B103" s="13"/>
      <c r="C103" s="13"/>
      <c r="D103" s="63"/>
      <c r="E103" s="559"/>
      <c r="F103" s="64"/>
      <c r="G103" s="64"/>
      <c r="H103" s="64"/>
      <c r="I103" s="64"/>
      <c r="J103" s="64"/>
      <c r="K103" s="64"/>
      <c r="L103" s="64"/>
      <c r="M103" s="64"/>
      <c r="N103" s="10"/>
      <c r="O103" s="12"/>
      <c r="P103" s="10"/>
      <c r="Q103" s="10"/>
      <c r="R103" s="10"/>
      <c r="S103" s="10"/>
      <c r="T103" s="12"/>
      <c r="U103" s="12"/>
      <c r="V103" s="36"/>
      <c r="W103" s="13"/>
      <c r="X103" s="63"/>
      <c r="Y103" s="559"/>
      <c r="Z103" s="64"/>
      <c r="AA103" s="64"/>
      <c r="AB103" s="64"/>
      <c r="AC103" s="64"/>
      <c r="AD103" s="64"/>
      <c r="AE103" s="64"/>
      <c r="AF103" s="64"/>
      <c r="AG103" s="64"/>
      <c r="AH103" s="10"/>
      <c r="AI103" s="12"/>
      <c r="AJ103" s="10"/>
      <c r="AK103" s="10"/>
      <c r="AL103" s="10"/>
      <c r="AM103" s="10"/>
      <c r="AN103" s="12"/>
      <c r="AO103" s="15"/>
      <c r="AP103" s="15"/>
      <c r="AQ103" s="15"/>
      <c r="AR103" s="13"/>
      <c r="AS103" s="552"/>
      <c r="AT103" s="117"/>
      <c r="AU103" s="248"/>
      <c r="AV103" s="248"/>
      <c r="AW103" s="248"/>
      <c r="AX103" s="248"/>
      <c r="AY103" s="248"/>
      <c r="AZ103" s="248"/>
      <c r="BA103" s="248"/>
      <c r="BB103" s="248"/>
      <c r="BC103" s="84"/>
      <c r="BD103" s="554"/>
      <c r="BE103" s="14"/>
      <c r="BF103" s="12"/>
      <c r="BG103" s="68"/>
      <c r="BH103" s="12"/>
      <c r="BI103" s="32"/>
      <c r="BJ103" s="12"/>
    </row>
    <row r="104" spans="1:62">
      <c r="A104" s="36"/>
      <c r="B104" s="13"/>
      <c r="C104" s="13"/>
      <c r="D104" s="63"/>
      <c r="E104" s="559"/>
      <c r="F104" s="553"/>
      <c r="G104" s="553"/>
      <c r="H104" s="553"/>
      <c r="I104" s="553"/>
      <c r="J104" s="553"/>
      <c r="K104" s="553"/>
      <c r="L104" s="553"/>
      <c r="M104" s="553"/>
      <c r="N104" s="10"/>
      <c r="O104" s="12"/>
      <c r="P104" s="10"/>
      <c r="Q104" s="10"/>
      <c r="R104" s="10"/>
      <c r="S104" s="10"/>
      <c r="T104" s="12"/>
      <c r="U104" s="12"/>
      <c r="V104" s="36"/>
      <c r="W104" s="13"/>
      <c r="X104" s="63"/>
      <c r="Y104" s="559"/>
      <c r="Z104" s="553"/>
      <c r="AA104" s="553"/>
      <c r="AB104" s="553"/>
      <c r="AC104" s="553"/>
      <c r="AD104" s="553"/>
      <c r="AE104" s="553"/>
      <c r="AF104" s="553"/>
      <c r="AG104" s="553"/>
      <c r="AH104" s="10"/>
      <c r="AI104" s="12"/>
      <c r="AJ104" s="10"/>
      <c r="AK104" s="10"/>
      <c r="AL104" s="10"/>
      <c r="AM104" s="10"/>
      <c r="AN104" s="12"/>
      <c r="AO104" s="15"/>
      <c r="AP104" s="15"/>
      <c r="AQ104" s="15"/>
      <c r="AR104" s="13"/>
      <c r="AS104" s="552"/>
      <c r="AT104" s="117"/>
      <c r="AU104" s="248"/>
      <c r="AV104" s="248"/>
      <c r="AW104" s="248"/>
      <c r="AX104" s="248"/>
      <c r="AY104" s="248"/>
      <c r="AZ104" s="248"/>
      <c r="BA104" s="248"/>
      <c r="BB104" s="248"/>
      <c r="BC104" s="84"/>
      <c r="BD104" s="554"/>
      <c r="BE104" s="14"/>
      <c r="BF104" s="12"/>
      <c r="BG104" s="68"/>
      <c r="BH104" s="12"/>
      <c r="BI104" s="32"/>
      <c r="BJ104" s="12"/>
    </row>
    <row r="105" spans="1:62">
      <c r="A105" s="36"/>
      <c r="B105" s="13"/>
      <c r="C105" s="13"/>
      <c r="D105" s="63"/>
      <c r="E105" s="559"/>
      <c r="F105" s="65"/>
      <c r="G105" s="65"/>
      <c r="H105" s="64"/>
      <c r="I105" s="64"/>
      <c r="J105" s="64"/>
      <c r="K105" s="64"/>
      <c r="L105" s="64"/>
      <c r="M105" s="64"/>
      <c r="N105" s="10"/>
      <c r="O105" s="12"/>
      <c r="P105" s="10"/>
      <c r="Q105" s="10"/>
      <c r="R105" s="10"/>
      <c r="S105" s="10"/>
      <c r="T105" s="12"/>
      <c r="U105" s="12"/>
      <c r="V105" s="36"/>
      <c r="W105" s="13"/>
      <c r="X105" s="63"/>
      <c r="Y105" s="559"/>
      <c r="Z105" s="65"/>
      <c r="AA105" s="65"/>
      <c r="AB105" s="64"/>
      <c r="AC105" s="64"/>
      <c r="AD105" s="64"/>
      <c r="AE105" s="64"/>
      <c r="AF105" s="64"/>
      <c r="AG105" s="64"/>
      <c r="AH105" s="10"/>
      <c r="AI105" s="12"/>
      <c r="AJ105" s="10"/>
      <c r="AK105" s="10"/>
      <c r="AL105" s="10"/>
      <c r="AM105" s="10"/>
      <c r="AN105" s="12"/>
      <c r="AO105" s="15"/>
      <c r="AP105" s="15"/>
      <c r="AQ105" s="15"/>
      <c r="AR105" s="13"/>
      <c r="AS105" s="552"/>
      <c r="AT105" s="117"/>
      <c r="AU105" s="14"/>
      <c r="AV105" s="14"/>
      <c r="AW105" s="14"/>
      <c r="AX105" s="250"/>
      <c r="AY105" s="250"/>
      <c r="AZ105" s="244"/>
      <c r="BA105" s="250"/>
      <c r="BB105" s="250"/>
      <c r="BC105" s="244"/>
      <c r="BD105" s="14"/>
      <c r="BE105" s="16"/>
      <c r="BF105" s="35"/>
      <c r="BG105" s="35"/>
      <c r="BH105" s="14"/>
      <c r="BI105" s="14"/>
      <c r="BJ105" s="12"/>
    </row>
    <row r="106" spans="1:62">
      <c r="A106" s="36"/>
      <c r="B106" s="13"/>
      <c r="C106" s="13"/>
      <c r="D106" s="63"/>
      <c r="E106" s="559"/>
      <c r="F106" s="66"/>
      <c r="G106" s="66"/>
      <c r="H106" s="14"/>
      <c r="I106" s="14"/>
      <c r="J106" s="14"/>
      <c r="K106" s="14"/>
      <c r="L106" s="14"/>
      <c r="M106" s="14"/>
      <c r="N106" s="10"/>
      <c r="O106" s="12"/>
      <c r="P106" s="10"/>
      <c r="Q106" s="10"/>
      <c r="R106" s="10"/>
      <c r="S106" s="10"/>
      <c r="T106" s="12"/>
      <c r="U106" s="12"/>
      <c r="V106" s="36"/>
      <c r="W106" s="13"/>
      <c r="X106" s="63"/>
      <c r="Y106" s="559"/>
      <c r="Z106" s="66"/>
      <c r="AA106" s="66"/>
      <c r="AB106" s="14"/>
      <c r="AC106" s="14"/>
      <c r="AD106" s="14"/>
      <c r="AE106" s="14"/>
      <c r="AF106" s="14"/>
      <c r="AG106" s="14"/>
      <c r="AH106" s="10"/>
      <c r="AI106" s="12"/>
      <c r="AJ106" s="10"/>
      <c r="AK106" s="10"/>
      <c r="AL106" s="10"/>
      <c r="AM106" s="10"/>
      <c r="AN106" s="12"/>
      <c r="AO106" s="15"/>
      <c r="AP106" s="15"/>
      <c r="AQ106" s="15"/>
      <c r="AR106" s="13"/>
      <c r="AS106" s="552"/>
      <c r="AT106" s="117"/>
      <c r="AU106" s="554"/>
      <c r="AV106" s="554"/>
      <c r="AW106" s="554"/>
      <c r="AX106" s="554"/>
      <c r="AY106" s="554"/>
      <c r="AZ106" s="554"/>
      <c r="BA106" s="554"/>
      <c r="BB106" s="554"/>
      <c r="BC106" s="84"/>
      <c r="BD106" s="554"/>
      <c r="BE106" s="14"/>
      <c r="BF106" s="14"/>
      <c r="BG106" s="68"/>
      <c r="BH106" s="14"/>
      <c r="BI106" s="68"/>
    </row>
    <row r="107" spans="1:62">
      <c r="A107" s="36"/>
      <c r="B107" s="13"/>
      <c r="C107" s="13"/>
      <c r="D107" s="67"/>
      <c r="E107" s="559"/>
      <c r="F107" s="64"/>
      <c r="G107" s="64"/>
      <c r="H107" s="64"/>
      <c r="I107" s="64"/>
      <c r="J107" s="64"/>
      <c r="K107" s="64"/>
      <c r="L107" s="64"/>
      <c r="M107" s="64"/>
      <c r="N107" s="10"/>
      <c r="O107" s="68"/>
      <c r="P107" s="68"/>
      <c r="Q107" s="68"/>
      <c r="R107" s="68"/>
      <c r="S107" s="68"/>
      <c r="T107" s="68"/>
      <c r="U107" s="68"/>
      <c r="V107" s="36"/>
      <c r="W107" s="13"/>
      <c r="X107" s="67"/>
      <c r="Y107" s="559"/>
      <c r="Z107" s="64"/>
      <c r="AA107" s="64"/>
      <c r="AB107" s="64"/>
      <c r="AC107" s="64"/>
      <c r="AD107" s="64"/>
      <c r="AE107" s="64"/>
      <c r="AF107" s="64"/>
      <c r="AG107" s="64"/>
      <c r="AH107" s="10"/>
      <c r="AI107" s="68"/>
      <c r="AJ107" s="68"/>
      <c r="AK107" s="68"/>
      <c r="AL107" s="68"/>
      <c r="AM107" s="68"/>
      <c r="AN107" s="68"/>
      <c r="AO107" s="15"/>
      <c r="AP107" s="15"/>
      <c r="AQ107" s="15"/>
      <c r="AR107" s="13"/>
      <c r="AS107" s="552"/>
      <c r="AT107" s="117"/>
      <c r="AU107" s="554"/>
      <c r="AV107" s="554"/>
      <c r="AW107" s="554"/>
      <c r="AX107" s="554"/>
      <c r="AY107" s="554"/>
      <c r="AZ107" s="554"/>
      <c r="BA107" s="554"/>
      <c r="BB107" s="554"/>
      <c r="BC107" s="84"/>
      <c r="BD107" s="554"/>
      <c r="BE107" s="14"/>
      <c r="BF107" s="14"/>
      <c r="BG107" s="68"/>
      <c r="BH107" s="14"/>
      <c r="BI107" s="68"/>
    </row>
    <row r="108" spans="1:62">
      <c r="A108" s="36"/>
      <c r="B108" s="13"/>
      <c r="C108" s="13"/>
      <c r="D108" s="67"/>
      <c r="E108" s="559"/>
      <c r="F108" s="14"/>
      <c r="G108" s="14"/>
      <c r="H108" s="14"/>
      <c r="I108" s="14"/>
      <c r="J108" s="14"/>
      <c r="K108" s="14"/>
      <c r="L108" s="14"/>
      <c r="M108" s="14"/>
      <c r="N108" s="10"/>
      <c r="O108" s="12"/>
      <c r="P108" s="10"/>
      <c r="Q108" s="10"/>
      <c r="R108" s="10"/>
      <c r="S108" s="10"/>
      <c r="T108" s="12"/>
      <c r="U108" s="12"/>
      <c r="V108" s="36"/>
      <c r="W108" s="13"/>
      <c r="X108" s="67"/>
      <c r="Y108" s="559"/>
      <c r="Z108" s="14"/>
      <c r="AA108" s="14"/>
      <c r="AB108" s="14"/>
      <c r="AC108" s="14"/>
      <c r="AD108" s="14"/>
      <c r="AE108" s="14"/>
      <c r="AF108" s="14"/>
      <c r="AG108" s="14"/>
      <c r="AH108" s="10"/>
      <c r="AI108" s="12"/>
      <c r="AJ108" s="10"/>
      <c r="AK108" s="10"/>
      <c r="AL108" s="10"/>
      <c r="AM108" s="10"/>
      <c r="AN108" s="12"/>
      <c r="AO108" s="15"/>
      <c r="AP108" s="15"/>
      <c r="AQ108" s="15"/>
      <c r="AR108" s="13"/>
      <c r="AS108" s="552"/>
      <c r="AT108" s="117"/>
      <c r="AU108" s="554"/>
      <c r="AV108" s="554"/>
      <c r="AW108" s="554"/>
      <c r="AX108" s="554"/>
      <c r="AY108" s="554"/>
      <c r="AZ108" s="554"/>
      <c r="BA108" s="554"/>
      <c r="BB108" s="554"/>
      <c r="BC108" s="84"/>
      <c r="BD108" s="554"/>
      <c r="BE108" s="14"/>
      <c r="BF108" s="14"/>
      <c r="BG108" s="68"/>
      <c r="BH108" s="14"/>
      <c r="BI108" s="68"/>
    </row>
    <row r="109" spans="1:62">
      <c r="A109" s="36"/>
      <c r="B109" s="13"/>
      <c r="C109" s="13"/>
      <c r="D109" s="67"/>
      <c r="E109" s="559"/>
      <c r="F109" s="64"/>
      <c r="G109" s="64"/>
      <c r="H109" s="64"/>
      <c r="I109" s="64"/>
      <c r="J109" s="64"/>
      <c r="K109" s="64"/>
      <c r="L109" s="64"/>
      <c r="M109" s="64"/>
      <c r="N109" s="10"/>
      <c r="O109" s="32"/>
      <c r="P109" s="32"/>
      <c r="Q109" s="32"/>
      <c r="R109" s="32"/>
      <c r="S109" s="32"/>
      <c r="T109" s="32"/>
      <c r="U109" s="32"/>
      <c r="V109" s="36"/>
      <c r="W109" s="13"/>
      <c r="X109" s="67"/>
      <c r="Y109" s="559"/>
      <c r="Z109" s="64"/>
      <c r="AA109" s="64"/>
      <c r="AB109" s="64"/>
      <c r="AC109" s="64"/>
      <c r="AD109" s="64"/>
      <c r="AE109" s="64"/>
      <c r="AF109" s="64"/>
      <c r="AG109" s="64"/>
      <c r="AH109" s="10"/>
      <c r="AI109" s="32"/>
      <c r="AJ109" s="32"/>
      <c r="AK109" s="32"/>
      <c r="AL109" s="32"/>
      <c r="AM109" s="32"/>
      <c r="AN109" s="32"/>
      <c r="AO109" s="15"/>
      <c r="AP109" s="15"/>
      <c r="AQ109" s="15"/>
      <c r="AR109" s="13"/>
      <c r="AS109" s="12"/>
      <c r="AT109" s="117"/>
      <c r="AU109" s="12"/>
      <c r="AV109" s="12"/>
      <c r="AW109" s="12"/>
      <c r="AX109" s="12"/>
      <c r="AY109" s="12"/>
      <c r="AZ109" s="12"/>
      <c r="BA109" s="12"/>
      <c r="BB109" s="12"/>
      <c r="BC109" s="12"/>
      <c r="BD109" s="12"/>
      <c r="BE109" s="12"/>
      <c r="BF109" s="12"/>
      <c r="BG109" s="12"/>
      <c r="BH109" s="12"/>
      <c r="BI109" s="12"/>
    </row>
    <row r="110" spans="1:62">
      <c r="A110" s="36"/>
      <c r="B110" s="13"/>
      <c r="C110" s="13"/>
      <c r="D110" s="67"/>
      <c r="E110" s="559"/>
      <c r="F110" s="14"/>
      <c r="G110" s="14"/>
      <c r="H110" s="14"/>
      <c r="I110" s="14"/>
      <c r="J110" s="14"/>
      <c r="K110" s="14"/>
      <c r="L110" s="14"/>
      <c r="M110" s="14"/>
      <c r="N110" s="10"/>
      <c r="O110" s="12"/>
      <c r="P110" s="10"/>
      <c r="Q110" s="10"/>
      <c r="R110" s="10"/>
      <c r="S110" s="10"/>
      <c r="T110" s="12"/>
      <c r="U110" s="12"/>
      <c r="V110" s="36"/>
      <c r="W110" s="13"/>
      <c r="X110" s="67"/>
      <c r="Y110" s="559"/>
      <c r="Z110" s="14"/>
      <c r="AA110" s="14"/>
      <c r="AB110" s="14"/>
      <c r="AC110" s="14"/>
      <c r="AD110" s="14"/>
      <c r="AE110" s="14"/>
      <c r="AF110" s="14"/>
      <c r="AG110" s="14"/>
      <c r="AH110" s="10"/>
      <c r="AI110" s="12"/>
      <c r="AJ110" s="10"/>
      <c r="AK110" s="10"/>
      <c r="AL110" s="10"/>
      <c r="AM110" s="10"/>
      <c r="AN110" s="12"/>
      <c r="AO110" s="15"/>
      <c r="AP110" s="15"/>
      <c r="AQ110" s="15"/>
      <c r="AR110" s="15"/>
      <c r="AS110" s="12"/>
      <c r="AT110" s="117"/>
      <c r="AU110" s="12"/>
      <c r="AV110" s="12"/>
      <c r="AW110" s="12"/>
      <c r="AX110" s="12"/>
      <c r="AY110" s="12"/>
      <c r="AZ110" s="12"/>
      <c r="BA110" s="12"/>
      <c r="BB110" s="12"/>
      <c r="BC110" s="12"/>
      <c r="BD110" s="12"/>
      <c r="BE110" s="12"/>
      <c r="BF110" s="12"/>
      <c r="BG110" s="12"/>
      <c r="BH110" s="12"/>
      <c r="BI110" s="12"/>
    </row>
    <row r="111" spans="1:62">
      <c r="A111" s="36"/>
      <c r="B111" s="13"/>
      <c r="C111" s="13"/>
      <c r="D111" s="67"/>
      <c r="E111" s="559"/>
      <c r="F111" s="64"/>
      <c r="G111" s="64"/>
      <c r="H111" s="64"/>
      <c r="I111" s="64"/>
      <c r="J111" s="64"/>
      <c r="K111" s="64"/>
      <c r="L111" s="64"/>
      <c r="M111" s="64"/>
      <c r="N111" s="10"/>
      <c r="O111" s="12"/>
      <c r="P111" s="10"/>
      <c r="Q111" s="10"/>
      <c r="R111" s="10"/>
      <c r="S111" s="10"/>
      <c r="T111" s="12"/>
      <c r="U111" s="12"/>
      <c r="V111" s="36"/>
      <c r="W111" s="13"/>
      <c r="X111" s="67"/>
      <c r="Y111" s="559"/>
      <c r="Z111" s="64"/>
      <c r="AA111" s="64"/>
      <c r="AB111" s="64"/>
      <c r="AC111" s="64"/>
      <c r="AD111" s="64"/>
      <c r="AE111" s="64"/>
      <c r="AF111" s="64"/>
      <c r="AG111" s="64"/>
      <c r="AH111" s="10"/>
      <c r="AI111" s="12"/>
      <c r="AJ111" s="10"/>
      <c r="AK111" s="10"/>
      <c r="AL111" s="10"/>
      <c r="AM111" s="10"/>
      <c r="AN111" s="12"/>
      <c r="AO111" s="15"/>
      <c r="AP111" s="15"/>
      <c r="AQ111" s="15"/>
      <c r="AR111" s="15"/>
      <c r="AS111" s="12"/>
      <c r="AT111" s="117"/>
      <c r="AU111" s="12"/>
      <c r="AV111" s="12"/>
      <c r="AW111" s="12"/>
      <c r="AX111" s="12"/>
      <c r="AY111" s="12"/>
      <c r="AZ111" s="12"/>
      <c r="BA111" s="12"/>
      <c r="BB111" s="12"/>
      <c r="BC111" s="12"/>
      <c r="BD111" s="12"/>
      <c r="BE111" s="12"/>
      <c r="BF111" s="12"/>
      <c r="BG111" s="12"/>
      <c r="BH111" s="12"/>
      <c r="BI111" s="12"/>
    </row>
    <row r="112" spans="1:62">
      <c r="A112" s="36"/>
      <c r="B112" s="13"/>
      <c r="C112" s="13"/>
      <c r="D112" s="67"/>
      <c r="E112" s="559"/>
      <c r="F112" s="14"/>
      <c r="G112" s="14"/>
      <c r="H112" s="14"/>
      <c r="I112" s="14"/>
      <c r="J112" s="14"/>
      <c r="K112" s="14"/>
      <c r="L112" s="14"/>
      <c r="M112" s="14"/>
      <c r="N112" s="10"/>
      <c r="O112" s="12"/>
      <c r="P112" s="10"/>
      <c r="Q112" s="10"/>
      <c r="R112" s="10"/>
      <c r="S112" s="10"/>
      <c r="T112" s="12"/>
      <c r="U112" s="12"/>
      <c r="V112" s="36"/>
      <c r="W112" s="13"/>
      <c r="X112" s="67"/>
      <c r="Y112" s="559"/>
      <c r="Z112" s="14"/>
      <c r="AA112" s="14"/>
      <c r="AB112" s="14"/>
      <c r="AC112" s="14"/>
      <c r="AD112" s="14"/>
      <c r="AE112" s="14"/>
      <c r="AF112" s="14"/>
      <c r="AG112" s="14"/>
      <c r="AH112" s="10"/>
      <c r="AI112" s="12"/>
      <c r="AJ112" s="10"/>
      <c r="AK112" s="10"/>
      <c r="AL112" s="10"/>
      <c r="AM112" s="10"/>
      <c r="AN112" s="12"/>
      <c r="AO112" s="15"/>
      <c r="AP112" s="15"/>
      <c r="AQ112" s="15"/>
      <c r="AR112" s="15"/>
      <c r="AS112" s="12"/>
      <c r="AT112" s="117"/>
      <c r="AU112" s="12"/>
      <c r="AV112" s="12"/>
      <c r="AW112" s="12"/>
      <c r="AX112" s="12"/>
      <c r="AY112" s="12"/>
      <c r="AZ112" s="12"/>
      <c r="BA112" s="12"/>
      <c r="BB112" s="12"/>
      <c r="BC112" s="12"/>
      <c r="BD112" s="12"/>
      <c r="BE112" s="12"/>
      <c r="BF112" s="12"/>
      <c r="BG112" s="12"/>
      <c r="BH112" s="12"/>
      <c r="BI112" s="12"/>
    </row>
    <row r="113" spans="2:61">
      <c r="B113" s="12"/>
      <c r="C113" s="12"/>
      <c r="D113" s="12"/>
      <c r="E113" s="12"/>
      <c r="F113" s="12"/>
      <c r="G113" s="12"/>
      <c r="H113" s="12"/>
      <c r="I113" s="12"/>
      <c r="J113" s="12"/>
      <c r="K113" s="12"/>
      <c r="L113" s="12"/>
      <c r="M113" s="12"/>
      <c r="N113" s="10"/>
      <c r="O113" s="12"/>
      <c r="P113" s="10"/>
      <c r="Q113" s="10"/>
      <c r="R113" s="10"/>
      <c r="S113" s="10"/>
      <c r="T113" s="12"/>
      <c r="U113" s="12"/>
      <c r="W113" s="12"/>
      <c r="X113" s="12"/>
      <c r="Y113" s="12"/>
      <c r="Z113" s="12"/>
      <c r="AA113" s="12"/>
      <c r="AB113" s="12"/>
      <c r="AC113" s="12"/>
      <c r="AD113" s="12"/>
      <c r="AE113" s="12"/>
      <c r="AF113" s="12"/>
      <c r="AG113" s="12"/>
      <c r="AH113" s="10"/>
      <c r="AI113" s="12"/>
      <c r="AJ113" s="10"/>
      <c r="AK113" s="10"/>
      <c r="AL113" s="10"/>
      <c r="AM113" s="10"/>
      <c r="AN113" s="12"/>
      <c r="AO113" s="15"/>
      <c r="AP113" s="15"/>
      <c r="AQ113" s="15"/>
      <c r="AR113" s="15"/>
      <c r="AS113" s="12"/>
      <c r="AT113" s="117"/>
      <c r="AU113" s="12"/>
      <c r="AV113" s="12"/>
      <c r="AW113" s="12"/>
      <c r="AX113" s="12"/>
      <c r="AY113" s="12"/>
      <c r="AZ113" s="12"/>
      <c r="BA113" s="12"/>
      <c r="BB113" s="12"/>
      <c r="BC113" s="12"/>
      <c r="BD113" s="12"/>
      <c r="BE113" s="12"/>
      <c r="BF113" s="12"/>
      <c r="BG113" s="12"/>
      <c r="BH113" s="12"/>
      <c r="BI113" s="12"/>
    </row>
    <row r="114" spans="2:61">
      <c r="B114" s="12"/>
      <c r="C114" s="12"/>
      <c r="D114" s="12"/>
      <c r="E114" s="12"/>
      <c r="F114" s="12"/>
      <c r="G114" s="12"/>
      <c r="H114" s="12"/>
      <c r="I114" s="12"/>
      <c r="J114" s="12"/>
      <c r="K114" s="12"/>
      <c r="L114" s="12"/>
      <c r="M114" s="12"/>
      <c r="N114" s="10"/>
      <c r="O114" s="12"/>
      <c r="P114" s="10"/>
      <c r="Q114" s="10"/>
      <c r="R114" s="10"/>
      <c r="S114" s="10"/>
      <c r="T114" s="12"/>
      <c r="U114" s="12"/>
      <c r="W114" s="12"/>
      <c r="X114" s="12"/>
      <c r="Y114" s="12"/>
      <c r="Z114" s="12"/>
      <c r="AA114" s="12"/>
      <c r="AB114" s="12"/>
      <c r="AC114" s="12"/>
      <c r="AD114" s="12"/>
      <c r="AE114" s="12"/>
      <c r="AF114" s="12"/>
      <c r="AG114" s="12"/>
      <c r="AH114" s="10"/>
      <c r="AI114" s="12"/>
      <c r="AJ114" s="10"/>
      <c r="AK114" s="10"/>
      <c r="AL114" s="10"/>
      <c r="AM114" s="10"/>
      <c r="AN114" s="12"/>
      <c r="AO114" s="15"/>
      <c r="AP114" s="15"/>
      <c r="AQ114" s="15"/>
    </row>
    <row r="115" spans="2:61">
      <c r="B115" s="12"/>
      <c r="C115" s="12"/>
      <c r="D115" s="12"/>
      <c r="E115" s="12"/>
      <c r="F115" s="12"/>
      <c r="G115" s="12"/>
      <c r="H115" s="12"/>
      <c r="I115" s="12"/>
      <c r="J115" s="12"/>
      <c r="K115" s="12"/>
      <c r="L115" s="12"/>
      <c r="M115" s="12"/>
      <c r="N115" s="10"/>
      <c r="O115" s="12"/>
      <c r="P115" s="10"/>
      <c r="Q115" s="10"/>
      <c r="R115" s="10"/>
      <c r="S115" s="10"/>
      <c r="T115" s="12"/>
      <c r="U115" s="12"/>
      <c r="W115" s="12"/>
      <c r="X115" s="12"/>
      <c r="Y115" s="12"/>
      <c r="Z115" s="12"/>
      <c r="AA115" s="12"/>
      <c r="AB115" s="12"/>
      <c r="AC115" s="12"/>
      <c r="AD115" s="12"/>
      <c r="AE115" s="12"/>
      <c r="AF115" s="12"/>
      <c r="AG115" s="12"/>
      <c r="AH115" s="10"/>
      <c r="AI115" s="12"/>
      <c r="AJ115" s="10"/>
      <c r="AK115" s="10"/>
      <c r="AL115" s="10"/>
      <c r="AM115" s="10"/>
      <c r="AN115" s="12"/>
      <c r="AO115" s="15"/>
      <c r="AP115" s="15"/>
      <c r="AQ115" s="15"/>
    </row>
    <row r="116" spans="2:61">
      <c r="B116" s="12"/>
      <c r="C116" s="12"/>
      <c r="D116" s="12"/>
      <c r="E116" s="12"/>
      <c r="F116" s="12"/>
      <c r="G116" s="12"/>
      <c r="H116" s="12"/>
      <c r="I116" s="12"/>
      <c r="J116" s="12"/>
      <c r="K116" s="12"/>
      <c r="L116" s="12"/>
      <c r="M116" s="12"/>
      <c r="N116" s="10"/>
      <c r="O116" s="12"/>
      <c r="P116" s="10"/>
      <c r="Q116" s="10"/>
      <c r="R116" s="10"/>
      <c r="S116" s="10"/>
      <c r="T116" s="12"/>
      <c r="U116" s="12"/>
      <c r="W116" s="12"/>
      <c r="X116" s="12"/>
      <c r="Y116" s="12"/>
      <c r="Z116" s="12"/>
      <c r="AA116" s="12"/>
      <c r="AB116" s="12"/>
      <c r="AC116" s="12"/>
      <c r="AD116" s="12"/>
      <c r="AE116" s="12"/>
      <c r="AF116" s="12"/>
      <c r="AG116" s="12"/>
      <c r="AH116" s="10"/>
      <c r="AI116" s="12"/>
      <c r="AJ116" s="10"/>
      <c r="AK116" s="10"/>
      <c r="AL116" s="10"/>
      <c r="AM116" s="10"/>
      <c r="AN116" s="12"/>
      <c r="AO116" s="15"/>
      <c r="AP116" s="15"/>
      <c r="AQ116" s="15"/>
    </row>
    <row r="117" spans="2:61">
      <c r="B117" s="12"/>
      <c r="C117" s="12"/>
      <c r="D117" s="12"/>
      <c r="E117" s="12"/>
      <c r="F117" s="12"/>
      <c r="G117" s="12"/>
      <c r="H117" s="12"/>
      <c r="I117" s="12"/>
      <c r="J117" s="12"/>
      <c r="K117" s="12"/>
      <c r="L117" s="12"/>
      <c r="M117" s="12"/>
      <c r="N117" s="10"/>
      <c r="O117" s="12"/>
      <c r="P117" s="10"/>
      <c r="Q117" s="10"/>
      <c r="R117" s="10"/>
      <c r="S117" s="10"/>
      <c r="T117" s="12"/>
      <c r="U117" s="12"/>
      <c r="W117" s="12"/>
      <c r="X117" s="12"/>
      <c r="Y117" s="12"/>
      <c r="Z117" s="12"/>
      <c r="AA117" s="12"/>
      <c r="AB117" s="12"/>
      <c r="AC117" s="12"/>
      <c r="AD117" s="12"/>
      <c r="AE117" s="12"/>
      <c r="AF117" s="12"/>
      <c r="AG117" s="12"/>
      <c r="AH117" s="10"/>
      <c r="AI117" s="12"/>
      <c r="AJ117" s="10"/>
      <c r="AK117" s="10"/>
      <c r="AL117" s="10"/>
      <c r="AM117" s="10"/>
      <c r="AN117" s="12"/>
      <c r="AO117" s="15"/>
      <c r="AP117" s="15"/>
      <c r="AQ117" s="15"/>
    </row>
    <row r="118" spans="2:61">
      <c r="B118" s="12"/>
      <c r="C118" s="12"/>
      <c r="D118" s="12"/>
      <c r="E118" s="12"/>
      <c r="F118" s="12"/>
      <c r="G118" s="12"/>
      <c r="H118" s="12"/>
      <c r="I118" s="12"/>
      <c r="J118" s="12"/>
      <c r="K118" s="12"/>
      <c r="L118" s="12"/>
      <c r="M118" s="12"/>
      <c r="N118" s="10"/>
      <c r="O118" s="12"/>
      <c r="P118" s="10"/>
      <c r="Q118" s="10"/>
      <c r="R118" s="10"/>
      <c r="S118" s="10"/>
      <c r="T118" s="12"/>
      <c r="U118" s="12"/>
      <c r="W118" s="12"/>
      <c r="X118" s="12"/>
      <c r="Y118" s="12"/>
      <c r="Z118" s="12"/>
      <c r="AA118" s="12"/>
      <c r="AB118" s="12"/>
      <c r="AC118" s="12"/>
      <c r="AD118" s="12"/>
      <c r="AE118" s="12"/>
      <c r="AF118" s="12"/>
      <c r="AG118" s="12"/>
      <c r="AH118" s="10"/>
      <c r="AI118" s="12"/>
      <c r="AJ118" s="10"/>
      <c r="AK118" s="10"/>
      <c r="AL118" s="10"/>
      <c r="AM118" s="10"/>
      <c r="AN118" s="12"/>
      <c r="AO118" s="15"/>
      <c r="AP118" s="15"/>
      <c r="AQ118" s="15"/>
    </row>
    <row r="119" spans="2:61">
      <c r="B119" s="12"/>
      <c r="C119" s="12"/>
      <c r="D119" s="12"/>
      <c r="E119" s="12"/>
      <c r="F119" s="12"/>
      <c r="G119" s="12"/>
      <c r="H119" s="12"/>
      <c r="I119" s="12"/>
      <c r="J119" s="12"/>
      <c r="K119" s="12"/>
      <c r="L119" s="12"/>
      <c r="M119" s="12"/>
      <c r="N119" s="10"/>
      <c r="O119" s="12"/>
      <c r="P119" s="10"/>
      <c r="Q119" s="10"/>
      <c r="R119" s="10"/>
      <c r="S119" s="10"/>
      <c r="T119" s="12"/>
      <c r="U119" s="12"/>
      <c r="W119" s="12"/>
      <c r="X119" s="12"/>
      <c r="Y119" s="12"/>
      <c r="Z119" s="12"/>
      <c r="AA119" s="12"/>
      <c r="AB119" s="12"/>
      <c r="AC119" s="12"/>
      <c r="AD119" s="12"/>
      <c r="AE119" s="12"/>
      <c r="AF119" s="12"/>
      <c r="AG119" s="12"/>
      <c r="AH119" s="10"/>
      <c r="AI119" s="12"/>
      <c r="AJ119" s="10"/>
      <c r="AK119" s="10"/>
      <c r="AL119" s="10"/>
      <c r="AM119" s="10"/>
      <c r="AN119" s="12"/>
      <c r="AO119" s="15"/>
      <c r="AP119" s="15"/>
      <c r="AQ119" s="15"/>
    </row>
    <row r="120" spans="2:61">
      <c r="B120" s="12"/>
      <c r="C120" s="12"/>
      <c r="D120" s="12"/>
      <c r="E120" s="12"/>
      <c r="F120" s="12"/>
      <c r="G120" s="12"/>
      <c r="H120" s="12"/>
      <c r="I120" s="12"/>
      <c r="J120" s="12"/>
      <c r="K120" s="12"/>
      <c r="L120" s="12"/>
      <c r="M120" s="12"/>
      <c r="N120" s="10"/>
      <c r="O120" s="12"/>
      <c r="P120" s="10"/>
      <c r="Q120" s="10"/>
      <c r="R120" s="10"/>
      <c r="S120" s="10"/>
      <c r="T120" s="12"/>
      <c r="U120" s="12"/>
      <c r="W120" s="12"/>
      <c r="X120" s="12"/>
      <c r="Y120" s="12"/>
      <c r="Z120" s="12"/>
      <c r="AA120" s="12"/>
      <c r="AB120" s="12"/>
      <c r="AC120" s="12"/>
      <c r="AD120" s="12"/>
      <c r="AE120" s="12"/>
      <c r="AF120" s="12"/>
      <c r="AG120" s="12"/>
      <c r="AH120" s="10"/>
      <c r="AI120" s="12"/>
      <c r="AJ120" s="10"/>
      <c r="AK120" s="10"/>
      <c r="AL120" s="10"/>
      <c r="AM120" s="10"/>
      <c r="AN120" s="12"/>
      <c r="AO120" s="15"/>
      <c r="AP120" s="15"/>
      <c r="AQ120" s="15"/>
    </row>
    <row r="121" spans="2:61">
      <c r="B121" s="12"/>
      <c r="C121" s="12"/>
      <c r="D121" s="12"/>
      <c r="E121" s="12"/>
      <c r="F121" s="12"/>
      <c r="G121" s="12"/>
      <c r="H121" s="12"/>
      <c r="I121" s="12"/>
      <c r="J121" s="12"/>
      <c r="K121" s="12"/>
      <c r="L121" s="12"/>
      <c r="M121" s="12"/>
      <c r="N121" s="10"/>
      <c r="O121" s="12"/>
      <c r="P121" s="10"/>
      <c r="Q121" s="10"/>
      <c r="R121" s="10"/>
      <c r="S121" s="10"/>
      <c r="T121" s="12"/>
      <c r="U121" s="12"/>
      <c r="W121" s="12"/>
      <c r="X121" s="12"/>
      <c r="Y121" s="12"/>
      <c r="Z121" s="12"/>
      <c r="AA121" s="12"/>
      <c r="AB121" s="12"/>
      <c r="AC121" s="12"/>
      <c r="AD121" s="12"/>
      <c r="AE121" s="12"/>
      <c r="AF121" s="12"/>
      <c r="AG121" s="12"/>
      <c r="AH121" s="10"/>
      <c r="AI121" s="12"/>
      <c r="AJ121" s="10"/>
      <c r="AK121" s="10"/>
      <c r="AL121" s="10"/>
      <c r="AM121" s="10"/>
      <c r="AN121" s="12"/>
      <c r="AO121" s="15"/>
      <c r="AP121" s="15"/>
      <c r="AQ121" s="15"/>
    </row>
    <row r="122" spans="2:61">
      <c r="B122" s="12"/>
      <c r="C122" s="12"/>
      <c r="D122" s="12"/>
      <c r="E122" s="12"/>
      <c r="F122" s="12"/>
      <c r="G122" s="12"/>
      <c r="H122" s="12"/>
      <c r="I122" s="12"/>
      <c r="J122" s="12"/>
      <c r="K122" s="12"/>
      <c r="L122" s="12"/>
      <c r="M122" s="12"/>
      <c r="N122" s="10"/>
      <c r="O122" s="12"/>
      <c r="P122" s="10"/>
      <c r="Q122" s="10"/>
      <c r="R122" s="10"/>
      <c r="S122" s="10"/>
      <c r="T122" s="12"/>
      <c r="U122" s="12"/>
      <c r="W122" s="12"/>
      <c r="X122" s="12"/>
      <c r="Y122" s="12"/>
      <c r="Z122" s="12"/>
      <c r="AA122" s="12"/>
      <c r="AB122" s="12"/>
      <c r="AC122" s="12"/>
      <c r="AD122" s="12"/>
      <c r="AE122" s="12"/>
      <c r="AF122" s="12"/>
      <c r="AG122" s="12"/>
      <c r="AH122" s="10"/>
      <c r="AI122" s="12"/>
      <c r="AJ122" s="10"/>
      <c r="AK122" s="10"/>
      <c r="AL122" s="10"/>
      <c r="AM122" s="10"/>
      <c r="AN122" s="12"/>
      <c r="AO122" s="15"/>
      <c r="AP122" s="15"/>
      <c r="AQ122" s="15"/>
    </row>
    <row r="123" spans="2:61">
      <c r="B123" s="12"/>
      <c r="C123" s="12"/>
      <c r="D123" s="12"/>
      <c r="E123" s="12"/>
      <c r="F123" s="12"/>
      <c r="G123" s="12"/>
      <c r="H123" s="12"/>
      <c r="I123" s="12"/>
      <c r="J123" s="12"/>
      <c r="K123" s="12"/>
      <c r="L123" s="12"/>
      <c r="M123" s="12"/>
      <c r="N123" s="10"/>
      <c r="O123" s="12"/>
      <c r="P123" s="10"/>
      <c r="Q123" s="10"/>
      <c r="R123" s="10"/>
      <c r="S123" s="10"/>
      <c r="T123" s="12"/>
      <c r="U123" s="12"/>
      <c r="W123" s="12"/>
      <c r="X123" s="12"/>
      <c r="Y123" s="12"/>
      <c r="Z123" s="12"/>
      <c r="AA123" s="12"/>
      <c r="AB123" s="12"/>
      <c r="AC123" s="12"/>
      <c r="AD123" s="12"/>
      <c r="AE123" s="12"/>
      <c r="AF123" s="12"/>
      <c r="AG123" s="12"/>
      <c r="AH123" s="10"/>
      <c r="AI123" s="12"/>
      <c r="AJ123" s="10"/>
      <c r="AK123" s="10"/>
      <c r="AL123" s="10"/>
      <c r="AM123" s="10"/>
      <c r="AN123" s="12"/>
      <c r="AO123" s="15"/>
      <c r="AP123" s="15"/>
      <c r="AQ123" s="15"/>
    </row>
    <row r="124" spans="2:61">
      <c r="B124" s="12"/>
      <c r="C124" s="12"/>
      <c r="D124" s="12"/>
      <c r="E124" s="12"/>
      <c r="F124" s="12"/>
      <c r="G124" s="12"/>
      <c r="H124" s="12"/>
      <c r="I124" s="12"/>
      <c r="J124" s="12"/>
      <c r="K124" s="12"/>
      <c r="L124" s="12"/>
      <c r="M124" s="12"/>
      <c r="N124" s="10"/>
      <c r="O124" s="12"/>
      <c r="P124" s="10"/>
      <c r="Q124" s="10"/>
      <c r="R124" s="10"/>
      <c r="S124" s="10"/>
      <c r="T124" s="12"/>
      <c r="U124" s="12"/>
      <c r="W124" s="12"/>
      <c r="X124" s="12"/>
      <c r="Y124" s="12"/>
      <c r="Z124" s="12"/>
      <c r="AA124" s="12"/>
      <c r="AB124" s="12"/>
      <c r="AC124" s="12"/>
      <c r="AD124" s="12"/>
      <c r="AE124" s="12"/>
      <c r="AF124" s="12"/>
      <c r="AG124" s="12"/>
      <c r="AH124" s="10"/>
      <c r="AI124" s="12"/>
      <c r="AJ124" s="10"/>
      <c r="AK124" s="10"/>
      <c r="AL124" s="10"/>
      <c r="AM124" s="10"/>
      <c r="AN124" s="12"/>
      <c r="AO124" s="15"/>
      <c r="AP124" s="15"/>
      <c r="AQ124" s="15"/>
    </row>
    <row r="125" spans="2:61">
      <c r="B125" s="12"/>
      <c r="C125" s="12"/>
      <c r="D125" s="12"/>
      <c r="E125" s="12"/>
      <c r="F125" s="12"/>
      <c r="G125" s="12"/>
      <c r="H125" s="12"/>
      <c r="I125" s="12"/>
      <c r="J125" s="12"/>
      <c r="K125" s="12"/>
      <c r="L125" s="12"/>
      <c r="M125" s="12"/>
      <c r="N125" s="10"/>
      <c r="O125" s="12"/>
      <c r="P125" s="10"/>
      <c r="Q125" s="10"/>
      <c r="R125" s="10"/>
      <c r="S125" s="10"/>
      <c r="T125" s="12"/>
      <c r="U125" s="12"/>
      <c r="W125" s="12"/>
      <c r="X125" s="12"/>
      <c r="Y125" s="12"/>
      <c r="Z125" s="12"/>
      <c r="AA125" s="12"/>
      <c r="AB125" s="12"/>
      <c r="AC125" s="12"/>
      <c r="AD125" s="12"/>
      <c r="AE125" s="12"/>
      <c r="AF125" s="12"/>
      <c r="AG125" s="12"/>
      <c r="AH125" s="10"/>
      <c r="AI125" s="12"/>
      <c r="AJ125" s="10"/>
      <c r="AK125" s="10"/>
      <c r="AL125" s="10"/>
      <c r="AM125" s="10"/>
      <c r="AN125" s="12"/>
      <c r="AO125" s="15"/>
      <c r="AP125" s="15"/>
      <c r="AQ125" s="15"/>
    </row>
    <row r="126" spans="2:61">
      <c r="B126" s="12"/>
      <c r="C126" s="12"/>
      <c r="D126" s="12"/>
      <c r="E126" s="12"/>
      <c r="F126" s="12"/>
      <c r="G126" s="12"/>
      <c r="H126" s="12"/>
      <c r="I126" s="12"/>
      <c r="J126" s="12"/>
      <c r="K126" s="12"/>
      <c r="L126" s="12"/>
      <c r="M126" s="12"/>
      <c r="N126" s="10"/>
      <c r="O126" s="12"/>
      <c r="P126" s="10"/>
      <c r="Q126" s="10"/>
      <c r="R126" s="10"/>
      <c r="S126" s="10"/>
      <c r="T126" s="12"/>
      <c r="U126" s="12"/>
      <c r="W126" s="12"/>
      <c r="X126" s="12"/>
      <c r="Y126" s="12"/>
      <c r="Z126" s="12"/>
      <c r="AA126" s="12"/>
      <c r="AB126" s="12"/>
      <c r="AC126" s="12"/>
      <c r="AD126" s="12"/>
      <c r="AE126" s="12"/>
      <c r="AF126" s="12"/>
      <c r="AG126" s="12"/>
      <c r="AH126" s="10"/>
      <c r="AI126" s="12"/>
      <c r="AJ126" s="10"/>
      <c r="AK126" s="10"/>
      <c r="AL126" s="10"/>
      <c r="AM126" s="10"/>
      <c r="AN126" s="12"/>
      <c r="AO126" s="15"/>
      <c r="AP126" s="15"/>
      <c r="AQ126" s="15"/>
    </row>
    <row r="127" spans="2:61">
      <c r="B127" s="12"/>
      <c r="C127" s="12"/>
      <c r="D127" s="12"/>
      <c r="E127" s="12"/>
      <c r="F127" s="12"/>
      <c r="G127" s="12"/>
      <c r="H127" s="12"/>
      <c r="I127" s="12"/>
      <c r="J127" s="12"/>
      <c r="K127" s="12"/>
      <c r="L127" s="12"/>
      <c r="M127" s="12"/>
      <c r="N127" s="10"/>
      <c r="O127" s="12"/>
      <c r="P127" s="10"/>
      <c r="Q127" s="10"/>
      <c r="R127" s="10"/>
      <c r="S127" s="10"/>
      <c r="T127" s="12"/>
      <c r="U127" s="12"/>
      <c r="W127" s="12"/>
      <c r="X127" s="12"/>
      <c r="Y127" s="12"/>
      <c r="Z127" s="12"/>
      <c r="AA127" s="12"/>
      <c r="AB127" s="12"/>
      <c r="AC127" s="12"/>
      <c r="AD127" s="12"/>
      <c r="AE127" s="12"/>
      <c r="AF127" s="12"/>
      <c r="AG127" s="12"/>
      <c r="AH127" s="10"/>
      <c r="AI127" s="12"/>
      <c r="AJ127" s="10"/>
      <c r="AK127" s="10"/>
      <c r="AL127" s="10"/>
      <c r="AM127" s="10"/>
      <c r="AN127" s="12"/>
      <c r="AO127" s="15"/>
      <c r="AP127" s="15"/>
      <c r="AQ127" s="15"/>
    </row>
    <row r="128" spans="2:61">
      <c r="B128" s="12"/>
      <c r="C128" s="12"/>
      <c r="D128" s="12"/>
      <c r="E128" s="12"/>
      <c r="F128" s="12"/>
      <c r="G128" s="12"/>
      <c r="H128" s="12"/>
      <c r="I128" s="12"/>
      <c r="J128" s="12"/>
      <c r="K128" s="12"/>
      <c r="L128" s="12"/>
      <c r="M128" s="12"/>
      <c r="N128" s="10"/>
      <c r="O128" s="12"/>
      <c r="P128" s="10"/>
      <c r="Q128" s="10"/>
      <c r="R128" s="10"/>
      <c r="S128" s="10"/>
      <c r="T128" s="12"/>
      <c r="U128" s="12"/>
      <c r="W128" s="12"/>
      <c r="X128" s="12"/>
      <c r="Y128" s="12"/>
      <c r="Z128" s="12"/>
      <c r="AA128" s="12"/>
      <c r="AB128" s="12"/>
      <c r="AC128" s="12"/>
      <c r="AD128" s="12"/>
      <c r="AE128" s="12"/>
      <c r="AF128" s="12"/>
      <c r="AG128" s="12"/>
      <c r="AH128" s="10"/>
      <c r="AI128" s="12"/>
      <c r="AJ128" s="10"/>
      <c r="AK128" s="10"/>
      <c r="AL128" s="10"/>
      <c r="AM128" s="10"/>
      <c r="AN128" s="12"/>
      <c r="AO128" s="15"/>
      <c r="AP128" s="15"/>
      <c r="AQ128" s="15"/>
    </row>
    <row r="129" spans="2:43">
      <c r="B129" s="12"/>
      <c r="C129" s="12"/>
      <c r="D129" s="12"/>
      <c r="E129" s="12"/>
      <c r="F129" s="12"/>
      <c r="G129" s="12"/>
      <c r="H129" s="12"/>
      <c r="I129" s="12"/>
      <c r="J129" s="12"/>
      <c r="K129" s="12"/>
      <c r="L129" s="12"/>
      <c r="M129" s="12"/>
      <c r="N129" s="10"/>
      <c r="O129" s="12"/>
      <c r="P129" s="10"/>
      <c r="Q129" s="10"/>
      <c r="R129" s="10"/>
      <c r="S129" s="10"/>
      <c r="T129" s="12"/>
      <c r="U129" s="12"/>
      <c r="W129" s="12"/>
      <c r="X129" s="12"/>
      <c r="Y129" s="12"/>
      <c r="Z129" s="12"/>
      <c r="AA129" s="12"/>
      <c r="AB129" s="12"/>
      <c r="AC129" s="12"/>
      <c r="AD129" s="12"/>
      <c r="AE129" s="12"/>
      <c r="AF129" s="12"/>
      <c r="AG129" s="12"/>
      <c r="AH129" s="10"/>
      <c r="AI129" s="12"/>
      <c r="AJ129" s="10"/>
      <c r="AK129" s="10"/>
      <c r="AL129" s="10"/>
      <c r="AM129" s="10"/>
      <c r="AN129" s="12"/>
      <c r="AO129" s="15"/>
      <c r="AP129" s="15"/>
      <c r="AQ129" s="15"/>
    </row>
    <row r="130" spans="2:43">
      <c r="B130" s="12"/>
      <c r="C130" s="12"/>
      <c r="D130" s="12"/>
      <c r="E130" s="12"/>
      <c r="F130" s="12"/>
      <c r="G130" s="12"/>
      <c r="H130" s="12"/>
      <c r="I130" s="12"/>
      <c r="J130" s="12"/>
      <c r="K130" s="12"/>
      <c r="L130" s="12"/>
      <c r="M130" s="12"/>
      <c r="N130" s="10"/>
      <c r="O130" s="12"/>
      <c r="P130" s="10"/>
      <c r="Q130" s="10"/>
      <c r="R130" s="10"/>
      <c r="S130" s="10"/>
      <c r="T130" s="12"/>
      <c r="U130" s="12"/>
      <c r="W130" s="12"/>
      <c r="X130" s="12"/>
      <c r="Y130" s="12"/>
      <c r="Z130" s="12"/>
      <c r="AA130" s="12"/>
      <c r="AB130" s="12"/>
      <c r="AC130" s="12"/>
      <c r="AD130" s="12"/>
      <c r="AE130" s="12"/>
      <c r="AF130" s="12"/>
      <c r="AG130" s="12"/>
      <c r="AH130" s="10"/>
      <c r="AI130" s="12"/>
      <c r="AJ130" s="10"/>
      <c r="AK130" s="10"/>
      <c r="AL130" s="10"/>
      <c r="AM130" s="10"/>
      <c r="AN130" s="12"/>
      <c r="AO130" s="15"/>
      <c r="AP130" s="15"/>
      <c r="AQ130" s="15"/>
    </row>
    <row r="131" spans="2:43">
      <c r="B131" s="12"/>
      <c r="C131" s="12"/>
      <c r="D131" s="12"/>
      <c r="E131" s="12"/>
      <c r="F131" s="12"/>
      <c r="G131" s="12"/>
      <c r="H131" s="12"/>
      <c r="I131" s="12"/>
      <c r="J131" s="12"/>
      <c r="K131" s="12"/>
      <c r="L131" s="12"/>
      <c r="M131" s="12"/>
      <c r="N131" s="10"/>
      <c r="O131" s="12"/>
      <c r="P131" s="10"/>
      <c r="Q131" s="10"/>
      <c r="R131" s="10"/>
      <c r="S131" s="10"/>
      <c r="T131" s="12"/>
      <c r="U131" s="12"/>
      <c r="W131" s="12"/>
      <c r="X131" s="12"/>
      <c r="Y131" s="12"/>
      <c r="Z131" s="12"/>
      <c r="AA131" s="12"/>
      <c r="AB131" s="12"/>
      <c r="AC131" s="12"/>
      <c r="AD131" s="12"/>
      <c r="AE131" s="12"/>
      <c r="AF131" s="12"/>
      <c r="AG131" s="12"/>
      <c r="AH131" s="10"/>
      <c r="AI131" s="12"/>
      <c r="AJ131" s="10"/>
      <c r="AK131" s="10"/>
      <c r="AL131" s="10"/>
      <c r="AM131" s="10"/>
      <c r="AN131" s="12"/>
      <c r="AO131" s="15"/>
      <c r="AP131" s="15"/>
      <c r="AQ131" s="15"/>
    </row>
    <row r="132" spans="2:43">
      <c r="B132" s="12"/>
      <c r="C132" s="12"/>
      <c r="D132" s="12"/>
      <c r="E132" s="12"/>
      <c r="F132" s="12"/>
      <c r="G132" s="12"/>
      <c r="H132" s="12"/>
      <c r="I132" s="12"/>
      <c r="J132" s="12"/>
      <c r="K132" s="12"/>
      <c r="L132" s="12"/>
      <c r="M132" s="12"/>
      <c r="N132" s="10"/>
      <c r="O132" s="12"/>
      <c r="P132" s="10"/>
      <c r="Q132" s="10"/>
      <c r="R132" s="10"/>
      <c r="S132" s="10"/>
      <c r="T132" s="12"/>
      <c r="U132" s="12"/>
      <c r="W132" s="12"/>
      <c r="X132" s="12"/>
      <c r="Y132" s="12"/>
      <c r="Z132" s="12"/>
      <c r="AA132" s="12"/>
      <c r="AB132" s="12"/>
      <c r="AC132" s="12"/>
      <c r="AD132" s="12"/>
      <c r="AE132" s="12"/>
      <c r="AF132" s="12"/>
      <c r="AG132" s="12"/>
      <c r="AH132" s="10"/>
      <c r="AI132" s="12"/>
      <c r="AJ132" s="10"/>
      <c r="AK132" s="10"/>
      <c r="AL132" s="10"/>
      <c r="AM132" s="10"/>
      <c r="AN132" s="12"/>
      <c r="AO132" s="15"/>
      <c r="AP132" s="15"/>
      <c r="AQ132" s="15"/>
    </row>
    <row r="133" spans="2:43">
      <c r="B133" s="12"/>
      <c r="C133" s="12"/>
      <c r="D133" s="12"/>
      <c r="E133" s="12"/>
      <c r="F133" s="12"/>
      <c r="G133" s="12"/>
      <c r="H133" s="12"/>
      <c r="I133" s="12"/>
      <c r="J133" s="12"/>
      <c r="K133" s="12"/>
      <c r="L133" s="12"/>
      <c r="M133" s="12"/>
      <c r="N133" s="10"/>
      <c r="O133" s="12"/>
      <c r="P133" s="10"/>
      <c r="Q133" s="10"/>
      <c r="R133" s="10"/>
      <c r="S133" s="10"/>
      <c r="T133" s="12"/>
      <c r="U133" s="12"/>
      <c r="W133" s="12"/>
      <c r="X133" s="12"/>
      <c r="Y133" s="12"/>
      <c r="Z133" s="12"/>
      <c r="AA133" s="12"/>
      <c r="AB133" s="12"/>
      <c r="AC133" s="12"/>
      <c r="AD133" s="12"/>
      <c r="AE133" s="12"/>
      <c r="AF133" s="12"/>
      <c r="AG133" s="12"/>
      <c r="AH133" s="10"/>
      <c r="AI133" s="12"/>
      <c r="AJ133" s="10"/>
      <c r="AK133" s="10"/>
      <c r="AL133" s="10"/>
      <c r="AM133" s="10"/>
      <c r="AN133" s="12"/>
      <c r="AO133" s="15"/>
      <c r="AP133" s="15"/>
      <c r="AQ133" s="15"/>
    </row>
    <row r="134" spans="2:43">
      <c r="B134" s="12"/>
      <c r="C134" s="12"/>
      <c r="D134" s="12"/>
      <c r="E134" s="12"/>
      <c r="F134" s="12"/>
      <c r="G134" s="12"/>
      <c r="H134" s="12"/>
      <c r="I134" s="12"/>
      <c r="J134" s="12"/>
      <c r="K134" s="12"/>
      <c r="L134" s="12"/>
      <c r="M134" s="12"/>
      <c r="N134" s="10"/>
      <c r="O134" s="12"/>
      <c r="P134" s="10"/>
      <c r="Q134" s="10"/>
      <c r="R134" s="10"/>
      <c r="S134" s="10"/>
      <c r="T134" s="12"/>
      <c r="U134" s="12"/>
      <c r="W134" s="12"/>
      <c r="X134" s="12"/>
      <c r="Y134" s="12"/>
      <c r="Z134" s="12"/>
      <c r="AA134" s="12"/>
      <c r="AB134" s="12"/>
      <c r="AC134" s="12"/>
      <c r="AD134" s="12"/>
      <c r="AE134" s="12"/>
      <c r="AF134" s="12"/>
      <c r="AG134" s="12"/>
      <c r="AH134" s="10"/>
      <c r="AI134" s="12"/>
      <c r="AJ134" s="10"/>
      <c r="AK134" s="10"/>
      <c r="AL134" s="10"/>
      <c r="AM134" s="10"/>
      <c r="AN134" s="12"/>
      <c r="AO134" s="15"/>
      <c r="AP134" s="15"/>
      <c r="AQ134" s="15"/>
    </row>
    <row r="135" spans="2:43">
      <c r="B135" s="12"/>
      <c r="C135" s="12"/>
      <c r="D135" s="12"/>
      <c r="E135" s="12"/>
      <c r="F135" s="12"/>
      <c r="G135" s="12"/>
      <c r="H135" s="12"/>
      <c r="I135" s="12"/>
      <c r="J135" s="12"/>
      <c r="K135" s="12"/>
      <c r="L135" s="12"/>
      <c r="M135" s="12"/>
      <c r="N135" s="10"/>
      <c r="O135" s="12"/>
      <c r="P135" s="10"/>
      <c r="Q135" s="10"/>
      <c r="R135" s="10"/>
      <c r="S135" s="10"/>
      <c r="T135" s="12"/>
      <c r="U135" s="12"/>
      <c r="W135" s="12"/>
      <c r="X135" s="12"/>
      <c r="Y135" s="12"/>
      <c r="Z135" s="12"/>
      <c r="AA135" s="12"/>
      <c r="AB135" s="12"/>
      <c r="AC135" s="12"/>
      <c r="AD135" s="12"/>
      <c r="AE135" s="12"/>
      <c r="AF135" s="12"/>
      <c r="AG135" s="12"/>
      <c r="AH135" s="10"/>
      <c r="AI135" s="12"/>
      <c r="AJ135" s="10"/>
      <c r="AK135" s="10"/>
      <c r="AL135" s="10"/>
      <c r="AM135" s="10"/>
      <c r="AN135" s="12"/>
      <c r="AO135" s="15"/>
      <c r="AP135" s="15"/>
      <c r="AQ135" s="15"/>
    </row>
    <row r="136" spans="2:43">
      <c r="B136" s="12"/>
      <c r="C136" s="12"/>
      <c r="D136" s="12"/>
      <c r="E136" s="12"/>
      <c r="F136" s="12"/>
      <c r="G136" s="12"/>
      <c r="H136" s="12"/>
      <c r="I136" s="12"/>
      <c r="J136" s="12"/>
      <c r="K136" s="12"/>
      <c r="L136" s="12"/>
      <c r="M136" s="12"/>
      <c r="N136" s="10"/>
      <c r="O136" s="12"/>
      <c r="P136" s="10"/>
      <c r="Q136" s="10"/>
      <c r="R136" s="10"/>
      <c r="S136" s="10"/>
      <c r="T136" s="12"/>
      <c r="U136" s="12"/>
      <c r="W136" s="12"/>
      <c r="X136" s="12"/>
      <c r="Y136" s="12"/>
      <c r="Z136" s="12"/>
      <c r="AA136" s="12"/>
      <c r="AB136" s="12"/>
      <c r="AC136" s="12"/>
      <c r="AD136" s="12"/>
      <c r="AE136" s="12"/>
      <c r="AF136" s="12"/>
      <c r="AG136" s="12"/>
      <c r="AH136" s="10"/>
      <c r="AI136" s="12"/>
      <c r="AJ136" s="10"/>
      <c r="AK136" s="10"/>
      <c r="AL136" s="10"/>
      <c r="AM136" s="10"/>
      <c r="AN136" s="12"/>
      <c r="AO136" s="15"/>
      <c r="AP136" s="15"/>
      <c r="AQ136" s="15"/>
    </row>
    <row r="137" spans="2:43">
      <c r="B137" s="12"/>
      <c r="C137" s="12"/>
      <c r="D137" s="12"/>
      <c r="E137" s="12"/>
      <c r="F137" s="12"/>
      <c r="G137" s="12"/>
      <c r="H137" s="12"/>
      <c r="I137" s="12"/>
      <c r="J137" s="12"/>
      <c r="K137" s="12"/>
      <c r="L137" s="12"/>
      <c r="M137" s="12"/>
      <c r="N137" s="10"/>
      <c r="O137" s="12"/>
      <c r="P137" s="10"/>
      <c r="Q137" s="10"/>
      <c r="R137" s="10"/>
      <c r="S137" s="10"/>
      <c r="T137" s="12"/>
      <c r="U137" s="12"/>
      <c r="W137" s="12"/>
      <c r="X137" s="12"/>
      <c r="Y137" s="12"/>
      <c r="Z137" s="12"/>
      <c r="AA137" s="12"/>
      <c r="AB137" s="12"/>
      <c r="AC137" s="12"/>
      <c r="AD137" s="12"/>
      <c r="AE137" s="12"/>
      <c r="AF137" s="12"/>
      <c r="AG137" s="12"/>
      <c r="AH137" s="10"/>
      <c r="AI137" s="12"/>
      <c r="AJ137" s="10"/>
      <c r="AK137" s="10"/>
      <c r="AL137" s="10"/>
      <c r="AM137" s="10"/>
      <c r="AN137" s="12"/>
      <c r="AO137" s="15"/>
      <c r="AP137" s="15"/>
      <c r="AQ137" s="15"/>
    </row>
    <row r="138" spans="2:43">
      <c r="B138" s="12"/>
      <c r="C138" s="12"/>
      <c r="D138" s="12"/>
      <c r="E138" s="12"/>
      <c r="F138" s="12"/>
      <c r="G138" s="12"/>
      <c r="H138" s="12"/>
      <c r="I138" s="12"/>
      <c r="J138" s="12"/>
      <c r="K138" s="12"/>
      <c r="L138" s="12"/>
      <c r="M138" s="12"/>
      <c r="N138" s="10"/>
      <c r="O138" s="12"/>
      <c r="P138" s="10"/>
      <c r="Q138" s="10"/>
      <c r="R138" s="10"/>
      <c r="S138" s="10"/>
      <c r="T138" s="12"/>
      <c r="U138" s="12"/>
      <c r="W138" s="12"/>
      <c r="X138" s="12"/>
      <c r="Y138" s="12"/>
      <c r="Z138" s="12"/>
      <c r="AA138" s="12"/>
      <c r="AB138" s="12"/>
      <c r="AC138" s="12"/>
      <c r="AD138" s="12"/>
      <c r="AE138" s="12"/>
      <c r="AF138" s="12"/>
      <c r="AG138" s="12"/>
      <c r="AH138" s="10"/>
      <c r="AI138" s="12"/>
      <c r="AJ138" s="10"/>
      <c r="AK138" s="10"/>
      <c r="AL138" s="10"/>
      <c r="AM138" s="10"/>
      <c r="AN138" s="12"/>
      <c r="AO138" s="15"/>
      <c r="AP138" s="15"/>
      <c r="AQ138" s="15"/>
    </row>
    <row r="139" spans="2:43">
      <c r="B139" s="12"/>
      <c r="C139" s="12"/>
      <c r="D139" s="12"/>
      <c r="E139" s="12"/>
      <c r="F139" s="12"/>
      <c r="G139" s="12"/>
      <c r="H139" s="12"/>
      <c r="I139" s="12"/>
      <c r="J139" s="12"/>
      <c r="K139" s="12"/>
      <c r="L139" s="12"/>
      <c r="M139" s="12"/>
      <c r="N139" s="10"/>
      <c r="O139" s="12"/>
      <c r="P139" s="10"/>
      <c r="Q139" s="10"/>
      <c r="R139" s="10"/>
      <c r="S139" s="10"/>
      <c r="T139" s="12"/>
      <c r="U139" s="12"/>
      <c r="W139" s="12"/>
      <c r="X139" s="12"/>
      <c r="Y139" s="12"/>
      <c r="Z139" s="12"/>
      <c r="AA139" s="12"/>
      <c r="AB139" s="12"/>
      <c r="AC139" s="12"/>
      <c r="AD139" s="12"/>
      <c r="AE139" s="12"/>
      <c r="AF139" s="12"/>
      <c r="AG139" s="12"/>
      <c r="AH139" s="10"/>
      <c r="AI139" s="12"/>
      <c r="AJ139" s="10"/>
      <c r="AK139" s="10"/>
      <c r="AL139" s="10"/>
      <c r="AM139" s="10"/>
      <c r="AN139" s="12"/>
      <c r="AO139" s="15"/>
      <c r="AP139" s="15"/>
      <c r="AQ139" s="15"/>
    </row>
    <row r="140" spans="2:43">
      <c r="B140" s="12"/>
      <c r="C140" s="12"/>
      <c r="D140" s="12"/>
      <c r="E140" s="12"/>
      <c r="F140" s="12"/>
      <c r="G140" s="12"/>
      <c r="H140" s="12"/>
      <c r="I140" s="12"/>
      <c r="J140" s="12"/>
      <c r="K140" s="12"/>
      <c r="L140" s="12"/>
      <c r="M140" s="12"/>
      <c r="N140" s="10"/>
      <c r="O140" s="12"/>
      <c r="P140" s="10"/>
      <c r="Q140" s="10"/>
      <c r="R140" s="10"/>
      <c r="S140" s="10"/>
      <c r="T140" s="12"/>
      <c r="U140" s="12"/>
      <c r="W140" s="12"/>
      <c r="X140" s="12"/>
      <c r="Y140" s="12"/>
      <c r="Z140" s="12"/>
      <c r="AA140" s="12"/>
      <c r="AB140" s="12"/>
      <c r="AC140" s="12"/>
      <c r="AD140" s="12"/>
      <c r="AE140" s="12"/>
      <c r="AF140" s="12"/>
      <c r="AG140" s="12"/>
      <c r="AH140" s="10"/>
      <c r="AI140" s="12"/>
      <c r="AJ140" s="10"/>
      <c r="AK140" s="10"/>
      <c r="AL140" s="10"/>
      <c r="AM140" s="10"/>
      <c r="AN140" s="12"/>
      <c r="AO140" s="15"/>
      <c r="AP140" s="15"/>
      <c r="AQ140" s="15"/>
    </row>
    <row r="141" spans="2:43">
      <c r="B141" s="12"/>
      <c r="C141" s="12"/>
      <c r="D141" s="12"/>
      <c r="E141" s="12"/>
      <c r="F141" s="12"/>
      <c r="G141" s="12"/>
      <c r="H141" s="12"/>
      <c r="I141" s="12"/>
      <c r="J141" s="12"/>
      <c r="K141" s="12"/>
      <c r="L141" s="12"/>
      <c r="M141" s="12"/>
      <c r="N141" s="10"/>
      <c r="O141" s="12"/>
      <c r="P141" s="10"/>
      <c r="Q141" s="10"/>
      <c r="R141" s="10"/>
      <c r="S141" s="10"/>
      <c r="T141" s="12"/>
      <c r="U141" s="12"/>
      <c r="W141" s="12"/>
      <c r="X141" s="12"/>
      <c r="Y141" s="12"/>
      <c r="Z141" s="12"/>
      <c r="AA141" s="12"/>
      <c r="AB141" s="12"/>
      <c r="AC141" s="12"/>
      <c r="AD141" s="12"/>
      <c r="AE141" s="12"/>
      <c r="AF141" s="12"/>
      <c r="AG141" s="12"/>
      <c r="AH141" s="10"/>
      <c r="AI141" s="12"/>
      <c r="AJ141" s="10"/>
      <c r="AK141" s="10"/>
      <c r="AL141" s="10"/>
      <c r="AM141" s="10"/>
      <c r="AN141" s="12"/>
      <c r="AO141" s="15"/>
      <c r="AP141" s="15"/>
      <c r="AQ141" s="15"/>
    </row>
    <row r="142" spans="2:43">
      <c r="B142" s="12"/>
      <c r="C142" s="12"/>
      <c r="D142" s="12"/>
      <c r="E142" s="12"/>
      <c r="F142" s="12"/>
      <c r="G142" s="12"/>
      <c r="H142" s="12"/>
      <c r="I142" s="12"/>
      <c r="J142" s="12"/>
      <c r="K142" s="12"/>
      <c r="L142" s="12"/>
      <c r="M142" s="12"/>
      <c r="N142" s="10"/>
      <c r="O142" s="12"/>
      <c r="P142" s="10"/>
      <c r="Q142" s="10"/>
      <c r="R142" s="10"/>
      <c r="S142" s="10"/>
      <c r="T142" s="12"/>
      <c r="U142" s="12"/>
      <c r="W142" s="12"/>
      <c r="X142" s="12"/>
      <c r="Y142" s="12"/>
      <c r="Z142" s="12"/>
      <c r="AA142" s="12"/>
      <c r="AB142" s="12"/>
      <c r="AC142" s="12"/>
      <c r="AD142" s="12"/>
      <c r="AE142" s="12"/>
      <c r="AF142" s="12"/>
      <c r="AG142" s="12"/>
      <c r="AH142" s="10"/>
      <c r="AI142" s="12"/>
      <c r="AJ142" s="10"/>
      <c r="AK142" s="10"/>
      <c r="AL142" s="10"/>
      <c r="AM142" s="10"/>
      <c r="AN142" s="12"/>
      <c r="AO142" s="15"/>
      <c r="AP142" s="15"/>
      <c r="AQ142" s="15"/>
    </row>
    <row r="143" spans="2:43">
      <c r="B143" s="12"/>
      <c r="C143" s="12"/>
      <c r="D143" s="12"/>
      <c r="E143" s="12"/>
      <c r="F143" s="12"/>
      <c r="G143" s="12"/>
      <c r="H143" s="12"/>
      <c r="I143" s="12"/>
      <c r="J143" s="12"/>
      <c r="K143" s="12"/>
      <c r="L143" s="12"/>
      <c r="M143" s="12"/>
      <c r="N143" s="10"/>
      <c r="O143" s="12"/>
      <c r="P143" s="10"/>
      <c r="Q143" s="10"/>
      <c r="R143" s="10"/>
      <c r="S143" s="10"/>
      <c r="T143" s="12"/>
      <c r="U143" s="12"/>
      <c r="W143" s="12"/>
      <c r="X143" s="12"/>
      <c r="Y143" s="12"/>
      <c r="Z143" s="12"/>
      <c r="AA143" s="12"/>
      <c r="AB143" s="12"/>
      <c r="AC143" s="12"/>
      <c r="AD143" s="12"/>
      <c r="AE143" s="12"/>
      <c r="AF143" s="12"/>
      <c r="AG143" s="12"/>
      <c r="AH143" s="10"/>
      <c r="AI143" s="12"/>
      <c r="AJ143" s="10"/>
      <c r="AK143" s="10"/>
      <c r="AL143" s="10"/>
      <c r="AM143" s="10"/>
      <c r="AN143" s="12"/>
      <c r="AO143" s="15"/>
      <c r="AP143" s="15"/>
      <c r="AQ143" s="15"/>
    </row>
    <row r="144" spans="2:43">
      <c r="B144" s="12"/>
      <c r="C144" s="12"/>
      <c r="D144" s="12"/>
      <c r="E144" s="12"/>
      <c r="F144" s="12"/>
      <c r="G144" s="12"/>
      <c r="H144" s="12"/>
      <c r="I144" s="12"/>
      <c r="J144" s="12"/>
      <c r="K144" s="12"/>
      <c r="L144" s="12"/>
      <c r="M144" s="12"/>
      <c r="N144" s="10"/>
      <c r="O144" s="12"/>
      <c r="P144" s="10"/>
      <c r="Q144" s="10"/>
      <c r="R144" s="10"/>
      <c r="S144" s="10"/>
      <c r="T144" s="12"/>
      <c r="U144" s="12"/>
      <c r="W144" s="12"/>
      <c r="X144" s="12"/>
      <c r="Y144" s="12"/>
      <c r="Z144" s="12"/>
      <c r="AA144" s="12"/>
      <c r="AB144" s="12"/>
      <c r="AC144" s="12"/>
      <c r="AD144" s="12"/>
      <c r="AE144" s="12"/>
      <c r="AF144" s="12"/>
      <c r="AG144" s="12"/>
      <c r="AH144" s="10"/>
      <c r="AI144" s="12"/>
      <c r="AJ144" s="10"/>
      <c r="AK144" s="10"/>
      <c r="AL144" s="10"/>
      <c r="AM144" s="10"/>
      <c r="AN144" s="12"/>
      <c r="AO144" s="15"/>
      <c r="AP144" s="15"/>
      <c r="AQ144" s="15"/>
    </row>
    <row r="145" spans="2:43">
      <c r="B145" s="12"/>
      <c r="C145" s="12"/>
      <c r="D145" s="12"/>
      <c r="E145" s="12"/>
      <c r="F145" s="12"/>
      <c r="G145" s="12"/>
      <c r="H145" s="12"/>
      <c r="I145" s="12"/>
      <c r="J145" s="12"/>
      <c r="K145" s="12"/>
      <c r="L145" s="12"/>
      <c r="M145" s="12"/>
      <c r="N145" s="10"/>
      <c r="O145" s="12"/>
      <c r="P145" s="10"/>
      <c r="Q145" s="10"/>
      <c r="R145" s="10"/>
      <c r="S145" s="10"/>
      <c r="T145" s="12"/>
      <c r="U145" s="12"/>
      <c r="W145" s="12"/>
      <c r="X145" s="12"/>
      <c r="Y145" s="12"/>
      <c r="Z145" s="12"/>
      <c r="AA145" s="12"/>
      <c r="AB145" s="12"/>
      <c r="AC145" s="12"/>
      <c r="AD145" s="12"/>
      <c r="AE145" s="12"/>
      <c r="AF145" s="12"/>
      <c r="AG145" s="12"/>
      <c r="AH145" s="10"/>
      <c r="AI145" s="12"/>
      <c r="AJ145" s="10"/>
      <c r="AK145" s="10"/>
      <c r="AL145" s="10"/>
      <c r="AM145" s="10"/>
      <c r="AN145" s="12"/>
      <c r="AO145" s="15"/>
      <c r="AP145" s="15"/>
      <c r="AQ145" s="15"/>
    </row>
    <row r="146" spans="2:43">
      <c r="B146" s="12"/>
      <c r="C146" s="12"/>
      <c r="D146" s="12"/>
      <c r="E146" s="12"/>
      <c r="F146" s="12"/>
      <c r="G146" s="12"/>
      <c r="H146" s="12"/>
      <c r="I146" s="12"/>
      <c r="J146" s="12"/>
      <c r="K146" s="12"/>
      <c r="L146" s="12"/>
      <c r="M146" s="12"/>
      <c r="N146" s="10"/>
      <c r="O146" s="12"/>
      <c r="P146" s="10"/>
      <c r="Q146" s="10"/>
      <c r="R146" s="10"/>
      <c r="S146" s="10"/>
      <c r="T146" s="12"/>
      <c r="U146" s="12"/>
      <c r="W146" s="12"/>
      <c r="X146" s="12"/>
      <c r="Y146" s="12"/>
      <c r="Z146" s="12"/>
      <c r="AA146" s="12"/>
      <c r="AB146" s="12"/>
      <c r="AC146" s="12"/>
      <c r="AD146" s="12"/>
      <c r="AE146" s="12"/>
      <c r="AF146" s="12"/>
      <c r="AG146" s="12"/>
      <c r="AH146" s="10"/>
      <c r="AI146" s="12"/>
      <c r="AJ146" s="10"/>
      <c r="AK146" s="10"/>
      <c r="AL146" s="10"/>
      <c r="AM146" s="10"/>
      <c r="AN146" s="12"/>
      <c r="AO146" s="15"/>
      <c r="AP146" s="15"/>
      <c r="AQ146" s="15"/>
    </row>
    <row r="147" spans="2:43">
      <c r="B147" s="12"/>
      <c r="C147" s="12"/>
      <c r="D147" s="12"/>
      <c r="E147" s="12"/>
      <c r="F147" s="12"/>
      <c r="G147" s="12"/>
      <c r="H147" s="12"/>
      <c r="I147" s="12"/>
      <c r="J147" s="12"/>
      <c r="K147" s="12"/>
      <c r="L147" s="12"/>
      <c r="M147" s="12"/>
      <c r="N147" s="10"/>
      <c r="O147" s="12"/>
      <c r="P147" s="10"/>
      <c r="Q147" s="10"/>
      <c r="R147" s="10"/>
      <c r="S147" s="10"/>
      <c r="T147" s="12"/>
      <c r="U147" s="12"/>
      <c r="W147" s="12"/>
      <c r="X147" s="12"/>
      <c r="Y147" s="12"/>
      <c r="Z147" s="12"/>
      <c r="AA147" s="12"/>
      <c r="AB147" s="12"/>
      <c r="AC147" s="12"/>
      <c r="AD147" s="12"/>
      <c r="AE147" s="12"/>
      <c r="AF147" s="12"/>
      <c r="AG147" s="12"/>
      <c r="AH147" s="10"/>
      <c r="AI147" s="12"/>
      <c r="AJ147" s="10"/>
      <c r="AK147" s="10"/>
      <c r="AL147" s="10"/>
      <c r="AM147" s="10"/>
      <c r="AN147" s="12"/>
      <c r="AO147" s="15"/>
      <c r="AP147" s="15"/>
      <c r="AQ147" s="15"/>
    </row>
    <row r="148" spans="2:43">
      <c r="B148" s="12"/>
      <c r="C148" s="12"/>
      <c r="D148" s="12"/>
      <c r="E148" s="12"/>
      <c r="F148" s="12"/>
      <c r="G148" s="12"/>
      <c r="H148" s="12"/>
      <c r="I148" s="12"/>
      <c r="J148" s="12"/>
      <c r="K148" s="12"/>
      <c r="L148" s="12"/>
      <c r="M148" s="12"/>
      <c r="N148" s="10"/>
      <c r="O148" s="12"/>
      <c r="P148" s="10"/>
      <c r="Q148" s="10"/>
      <c r="R148" s="10"/>
      <c r="S148" s="10"/>
      <c r="T148" s="12"/>
      <c r="U148" s="12"/>
      <c r="W148" s="12"/>
      <c r="X148" s="12"/>
      <c r="Y148" s="12"/>
      <c r="Z148" s="12"/>
      <c r="AA148" s="12"/>
      <c r="AB148" s="12"/>
      <c r="AC148" s="12"/>
      <c r="AD148" s="12"/>
      <c r="AE148" s="12"/>
      <c r="AF148" s="12"/>
      <c r="AG148" s="12"/>
      <c r="AH148" s="10"/>
      <c r="AI148" s="12"/>
      <c r="AJ148" s="10"/>
      <c r="AK148" s="10"/>
      <c r="AL148" s="10"/>
      <c r="AM148" s="10"/>
      <c r="AN148" s="12"/>
      <c r="AO148" s="15"/>
      <c r="AP148" s="15"/>
      <c r="AQ148" s="15"/>
    </row>
    <row r="149" spans="2:43">
      <c r="B149" s="12"/>
      <c r="C149" s="12"/>
      <c r="D149" s="12"/>
      <c r="E149" s="12"/>
      <c r="F149" s="12"/>
      <c r="G149" s="12"/>
      <c r="H149" s="12"/>
      <c r="I149" s="12"/>
      <c r="J149" s="12"/>
      <c r="K149" s="12"/>
      <c r="L149" s="12"/>
      <c r="M149" s="12"/>
      <c r="N149" s="10"/>
      <c r="O149" s="12"/>
      <c r="P149" s="10"/>
      <c r="Q149" s="10"/>
      <c r="R149" s="10"/>
      <c r="S149" s="10"/>
      <c r="T149" s="12"/>
      <c r="U149" s="12"/>
      <c r="W149" s="12"/>
      <c r="X149" s="12"/>
      <c r="Y149" s="12"/>
      <c r="Z149" s="12"/>
      <c r="AA149" s="12"/>
      <c r="AB149" s="12"/>
      <c r="AC149" s="12"/>
      <c r="AD149" s="12"/>
      <c r="AE149" s="12"/>
      <c r="AF149" s="12"/>
      <c r="AG149" s="12"/>
      <c r="AH149" s="10"/>
      <c r="AI149" s="12"/>
      <c r="AJ149" s="10"/>
      <c r="AK149" s="10"/>
      <c r="AL149" s="10"/>
      <c r="AM149" s="10"/>
      <c r="AN149" s="12"/>
      <c r="AO149" s="15"/>
      <c r="AP149" s="15"/>
      <c r="AQ149" s="15"/>
    </row>
    <row r="150" spans="2:43">
      <c r="B150" s="12"/>
      <c r="C150" s="12"/>
      <c r="D150" s="12"/>
      <c r="E150" s="12"/>
      <c r="F150" s="12"/>
      <c r="G150" s="12"/>
      <c r="H150" s="12"/>
      <c r="I150" s="12"/>
      <c r="J150" s="12"/>
      <c r="K150" s="12"/>
      <c r="L150" s="12"/>
      <c r="M150" s="12"/>
      <c r="N150" s="10"/>
      <c r="O150" s="12"/>
      <c r="P150" s="10"/>
      <c r="Q150" s="10"/>
      <c r="R150" s="10"/>
      <c r="S150" s="10"/>
      <c r="T150" s="12"/>
      <c r="U150" s="12"/>
      <c r="W150" s="12"/>
      <c r="X150" s="12"/>
      <c r="Y150" s="12"/>
      <c r="Z150" s="12"/>
      <c r="AA150" s="12"/>
      <c r="AB150" s="12"/>
      <c r="AC150" s="12"/>
      <c r="AD150" s="12"/>
      <c r="AE150" s="12"/>
      <c r="AF150" s="12"/>
      <c r="AG150" s="12"/>
      <c r="AH150" s="10"/>
      <c r="AI150" s="12"/>
      <c r="AJ150" s="10"/>
      <c r="AK150" s="10"/>
      <c r="AL150" s="10"/>
      <c r="AM150" s="10"/>
      <c r="AN150" s="12"/>
      <c r="AO150" s="15"/>
      <c r="AP150" s="15"/>
      <c r="AQ150" s="15"/>
    </row>
    <row r="151" spans="2:43">
      <c r="B151" s="12"/>
      <c r="C151" s="12"/>
      <c r="D151" s="12"/>
      <c r="E151" s="12"/>
      <c r="F151" s="12"/>
      <c r="G151" s="12"/>
      <c r="H151" s="12"/>
      <c r="I151" s="12"/>
      <c r="J151" s="12"/>
      <c r="K151" s="12"/>
      <c r="L151" s="12"/>
      <c r="M151" s="12"/>
      <c r="N151" s="10"/>
      <c r="O151" s="12"/>
      <c r="P151" s="10"/>
      <c r="Q151" s="10"/>
      <c r="R151" s="10"/>
      <c r="S151" s="10"/>
      <c r="T151" s="12"/>
      <c r="U151" s="12"/>
      <c r="W151" s="12"/>
      <c r="X151" s="12"/>
      <c r="Y151" s="12"/>
      <c r="Z151" s="12"/>
      <c r="AA151" s="12"/>
      <c r="AB151" s="12"/>
      <c r="AC151" s="12"/>
      <c r="AD151" s="12"/>
      <c r="AE151" s="12"/>
      <c r="AF151" s="12"/>
      <c r="AG151" s="12"/>
      <c r="AH151" s="10"/>
      <c r="AI151" s="12"/>
      <c r="AJ151" s="10"/>
      <c r="AK151" s="10"/>
      <c r="AL151" s="10"/>
      <c r="AM151" s="10"/>
      <c r="AN151" s="12"/>
      <c r="AO151" s="15"/>
      <c r="AP151" s="15"/>
      <c r="AQ151" s="15"/>
    </row>
    <row r="152" spans="2:43">
      <c r="B152" s="12"/>
      <c r="C152" s="12"/>
      <c r="D152" s="12"/>
      <c r="E152" s="12"/>
      <c r="F152" s="12"/>
      <c r="G152" s="12"/>
      <c r="H152" s="12"/>
      <c r="I152" s="12"/>
      <c r="J152" s="12"/>
      <c r="K152" s="12"/>
      <c r="L152" s="12"/>
      <c r="M152" s="12"/>
      <c r="N152" s="10"/>
      <c r="O152" s="12"/>
      <c r="P152" s="10"/>
      <c r="Q152" s="10"/>
      <c r="R152" s="10"/>
      <c r="S152" s="10"/>
      <c r="T152" s="12"/>
      <c r="U152" s="12"/>
      <c r="W152" s="12"/>
      <c r="X152" s="12"/>
      <c r="Y152" s="12"/>
      <c r="Z152" s="12"/>
      <c r="AA152" s="12"/>
      <c r="AB152" s="12"/>
      <c r="AC152" s="12"/>
      <c r="AD152" s="12"/>
      <c r="AE152" s="12"/>
      <c r="AF152" s="12"/>
      <c r="AG152" s="12"/>
      <c r="AH152" s="10"/>
      <c r="AI152" s="12"/>
      <c r="AJ152" s="10"/>
      <c r="AK152" s="10"/>
      <c r="AL152" s="10"/>
      <c r="AM152" s="10"/>
      <c r="AN152" s="12"/>
      <c r="AO152" s="15"/>
      <c r="AP152" s="15"/>
      <c r="AQ152" s="15"/>
    </row>
    <row r="153" spans="2:43">
      <c r="B153" s="12"/>
      <c r="C153" s="12"/>
      <c r="D153" s="12"/>
      <c r="E153" s="12"/>
      <c r="F153" s="12"/>
      <c r="G153" s="12"/>
      <c r="H153" s="12"/>
      <c r="I153" s="12"/>
      <c r="J153" s="12"/>
      <c r="K153" s="12"/>
      <c r="L153" s="12"/>
      <c r="M153" s="12"/>
      <c r="N153" s="10"/>
      <c r="O153" s="12"/>
      <c r="P153" s="10"/>
      <c r="Q153" s="10"/>
      <c r="R153" s="10"/>
      <c r="S153" s="10"/>
      <c r="T153" s="12"/>
      <c r="U153" s="12"/>
      <c r="W153" s="12"/>
      <c r="X153" s="12"/>
      <c r="Y153" s="12"/>
      <c r="Z153" s="12"/>
      <c r="AA153" s="12"/>
      <c r="AB153" s="12"/>
      <c r="AC153" s="12"/>
      <c r="AD153" s="12"/>
      <c r="AE153" s="12"/>
      <c r="AF153" s="12"/>
      <c r="AG153" s="12"/>
      <c r="AH153" s="10"/>
      <c r="AI153" s="12"/>
      <c r="AJ153" s="10"/>
      <c r="AK153" s="10"/>
      <c r="AL153" s="10"/>
      <c r="AM153" s="10"/>
      <c r="AN153" s="12"/>
      <c r="AO153" s="15"/>
      <c r="AP153" s="15"/>
      <c r="AQ153" s="15"/>
    </row>
    <row r="154" spans="2:43">
      <c r="B154" s="12"/>
      <c r="C154" s="12"/>
      <c r="D154" s="12"/>
      <c r="E154" s="12"/>
      <c r="F154" s="12"/>
      <c r="G154" s="12"/>
      <c r="H154" s="12"/>
      <c r="I154" s="12"/>
      <c r="J154" s="12"/>
      <c r="K154" s="12"/>
      <c r="L154" s="12"/>
      <c r="M154" s="12"/>
      <c r="N154" s="10"/>
      <c r="O154" s="12"/>
      <c r="P154" s="10"/>
      <c r="Q154" s="10"/>
      <c r="R154" s="10"/>
      <c r="S154" s="10"/>
      <c r="T154" s="12"/>
      <c r="U154" s="12"/>
      <c r="W154" s="12"/>
      <c r="X154" s="12"/>
      <c r="Y154" s="12"/>
      <c r="Z154" s="12"/>
      <c r="AA154" s="12"/>
      <c r="AB154" s="12"/>
      <c r="AC154" s="12"/>
      <c r="AD154" s="12"/>
      <c r="AE154" s="12"/>
      <c r="AF154" s="12"/>
      <c r="AG154" s="12"/>
      <c r="AH154" s="10"/>
      <c r="AI154" s="12"/>
      <c r="AJ154" s="10"/>
      <c r="AK154" s="10"/>
      <c r="AL154" s="10"/>
      <c r="AM154" s="10"/>
      <c r="AN154" s="12"/>
      <c r="AO154" s="15"/>
      <c r="AP154" s="15"/>
      <c r="AQ154" s="15"/>
    </row>
    <row r="155" spans="2:43">
      <c r="B155" s="12"/>
      <c r="C155" s="12"/>
      <c r="D155" s="12"/>
      <c r="E155" s="12"/>
      <c r="F155" s="12"/>
      <c r="G155" s="12"/>
      <c r="H155" s="12"/>
      <c r="I155" s="12"/>
      <c r="J155" s="12"/>
      <c r="K155" s="12"/>
      <c r="L155" s="12"/>
      <c r="M155" s="12"/>
      <c r="N155" s="10"/>
      <c r="O155" s="12"/>
      <c r="P155" s="10"/>
      <c r="Q155" s="10"/>
      <c r="R155" s="10"/>
      <c r="S155" s="10"/>
      <c r="T155" s="12"/>
      <c r="U155" s="12"/>
      <c r="W155" s="12"/>
      <c r="X155" s="12"/>
      <c r="Y155" s="12"/>
      <c r="Z155" s="12"/>
      <c r="AA155" s="12"/>
      <c r="AB155" s="12"/>
      <c r="AC155" s="12"/>
      <c r="AD155" s="12"/>
      <c r="AE155" s="12"/>
      <c r="AF155" s="12"/>
      <c r="AG155" s="12"/>
      <c r="AH155" s="10"/>
      <c r="AI155" s="12"/>
      <c r="AJ155" s="10"/>
      <c r="AK155" s="10"/>
      <c r="AL155" s="10"/>
      <c r="AM155" s="10"/>
      <c r="AN155" s="12"/>
      <c r="AO155" s="15"/>
      <c r="AP155" s="15"/>
      <c r="AQ155" s="15"/>
    </row>
    <row r="156" spans="2:43">
      <c r="B156" s="12"/>
      <c r="C156" s="12"/>
      <c r="D156" s="12"/>
      <c r="E156" s="12"/>
      <c r="F156" s="12"/>
      <c r="G156" s="12"/>
      <c r="H156" s="12"/>
      <c r="I156" s="12"/>
      <c r="J156" s="12"/>
      <c r="K156" s="12"/>
      <c r="L156" s="12"/>
      <c r="M156" s="12"/>
      <c r="N156" s="10"/>
      <c r="O156" s="12"/>
      <c r="P156" s="10"/>
      <c r="Q156" s="10"/>
      <c r="R156" s="10"/>
      <c r="S156" s="10"/>
      <c r="T156" s="12"/>
      <c r="U156" s="12"/>
      <c r="W156" s="12"/>
      <c r="X156" s="12"/>
      <c r="Y156" s="12"/>
      <c r="Z156" s="12"/>
      <c r="AA156" s="12"/>
      <c r="AB156" s="12"/>
      <c r="AC156" s="12"/>
      <c r="AD156" s="12"/>
      <c r="AE156" s="12"/>
      <c r="AF156" s="12"/>
      <c r="AG156" s="12"/>
      <c r="AH156" s="10"/>
      <c r="AI156" s="12"/>
      <c r="AJ156" s="10"/>
      <c r="AK156" s="10"/>
      <c r="AL156" s="10"/>
      <c r="AM156" s="10"/>
      <c r="AN156" s="12"/>
      <c r="AO156" s="15"/>
      <c r="AP156" s="15"/>
      <c r="AQ156" s="15"/>
    </row>
    <row r="157" spans="2:43">
      <c r="B157" s="12"/>
      <c r="C157" s="12"/>
      <c r="D157" s="12"/>
      <c r="E157" s="12"/>
      <c r="F157" s="12"/>
      <c r="G157" s="12"/>
      <c r="H157" s="12"/>
      <c r="I157" s="12"/>
      <c r="J157" s="12"/>
      <c r="K157" s="12"/>
      <c r="L157" s="12"/>
      <c r="M157" s="12"/>
      <c r="N157" s="10"/>
      <c r="O157" s="12"/>
      <c r="P157" s="10"/>
      <c r="Q157" s="10"/>
      <c r="R157" s="10"/>
      <c r="S157" s="10"/>
      <c r="T157" s="12"/>
      <c r="U157" s="12"/>
      <c r="W157" s="12"/>
      <c r="X157" s="12"/>
      <c r="Y157" s="12"/>
      <c r="Z157" s="12"/>
      <c r="AA157" s="12"/>
      <c r="AB157" s="12"/>
      <c r="AC157" s="12"/>
      <c r="AD157" s="12"/>
      <c r="AE157" s="12"/>
      <c r="AF157" s="12"/>
      <c r="AG157" s="12"/>
      <c r="AH157" s="10"/>
      <c r="AI157" s="12"/>
      <c r="AJ157" s="10"/>
      <c r="AK157" s="10"/>
      <c r="AL157" s="10"/>
      <c r="AM157" s="10"/>
      <c r="AN157" s="12"/>
      <c r="AO157" s="15"/>
      <c r="AP157" s="15"/>
      <c r="AQ157" s="15"/>
    </row>
    <row r="158" spans="2:43">
      <c r="B158" s="12"/>
      <c r="C158" s="12"/>
      <c r="D158" s="12"/>
      <c r="E158" s="12"/>
      <c r="F158" s="12"/>
      <c r="G158" s="12"/>
      <c r="H158" s="12"/>
      <c r="I158" s="12"/>
      <c r="J158" s="12"/>
      <c r="K158" s="12"/>
      <c r="L158" s="12"/>
      <c r="M158" s="12"/>
      <c r="N158" s="10"/>
      <c r="O158" s="12"/>
      <c r="P158" s="10"/>
      <c r="Q158" s="10"/>
      <c r="R158" s="10"/>
      <c r="S158" s="10"/>
      <c r="T158" s="12"/>
      <c r="U158" s="12"/>
      <c r="W158" s="12"/>
      <c r="X158" s="12"/>
      <c r="Y158" s="12"/>
      <c r="Z158" s="12"/>
      <c r="AA158" s="12"/>
      <c r="AB158" s="12"/>
      <c r="AC158" s="12"/>
      <c r="AD158" s="12"/>
      <c r="AE158" s="12"/>
      <c r="AF158" s="12"/>
      <c r="AG158" s="12"/>
      <c r="AH158" s="10"/>
      <c r="AI158" s="12"/>
      <c r="AJ158" s="10"/>
      <c r="AK158" s="10"/>
      <c r="AL158" s="10"/>
      <c r="AM158" s="10"/>
      <c r="AN158" s="12"/>
      <c r="AO158" s="15"/>
      <c r="AP158" s="15"/>
      <c r="AQ158" s="15"/>
    </row>
    <row r="159" spans="2:43">
      <c r="B159" s="12"/>
      <c r="C159" s="12"/>
      <c r="D159" s="12"/>
      <c r="E159" s="12"/>
      <c r="F159" s="12"/>
      <c r="G159" s="12"/>
      <c r="H159" s="12"/>
      <c r="I159" s="12"/>
      <c r="J159" s="12"/>
      <c r="K159" s="12"/>
      <c r="L159" s="12"/>
      <c r="M159" s="12"/>
      <c r="N159" s="10"/>
      <c r="O159" s="12"/>
      <c r="P159" s="10"/>
      <c r="Q159" s="10"/>
      <c r="R159" s="10"/>
      <c r="S159" s="10"/>
      <c r="T159" s="12"/>
      <c r="U159" s="12"/>
      <c r="W159" s="12"/>
      <c r="X159" s="12"/>
      <c r="Y159" s="12"/>
      <c r="Z159" s="12"/>
      <c r="AA159" s="12"/>
      <c r="AB159" s="12"/>
      <c r="AC159" s="12"/>
      <c r="AD159" s="12"/>
      <c r="AE159" s="12"/>
      <c r="AF159" s="12"/>
      <c r="AG159" s="12"/>
      <c r="AH159" s="10"/>
      <c r="AI159" s="12"/>
      <c r="AJ159" s="10"/>
      <c r="AK159" s="10"/>
      <c r="AL159" s="10"/>
      <c r="AM159" s="10"/>
      <c r="AN159" s="12"/>
      <c r="AO159" s="15"/>
      <c r="AP159" s="15"/>
      <c r="AQ159" s="15"/>
    </row>
    <row r="160" spans="2:43">
      <c r="B160" s="12"/>
      <c r="C160" s="12"/>
      <c r="D160" s="12"/>
      <c r="E160" s="12"/>
      <c r="F160" s="12"/>
      <c r="G160" s="12"/>
      <c r="H160" s="12"/>
      <c r="I160" s="12"/>
      <c r="J160" s="12"/>
      <c r="K160" s="12"/>
      <c r="L160" s="12"/>
      <c r="M160" s="12"/>
      <c r="N160" s="10"/>
      <c r="O160" s="12"/>
      <c r="P160" s="10"/>
      <c r="Q160" s="10"/>
      <c r="R160" s="10"/>
      <c r="S160" s="10"/>
      <c r="T160" s="12"/>
      <c r="U160" s="12"/>
      <c r="W160" s="12"/>
      <c r="X160" s="12"/>
      <c r="Y160" s="12"/>
      <c r="Z160" s="12"/>
      <c r="AA160" s="12"/>
      <c r="AB160" s="12"/>
      <c r="AC160" s="12"/>
      <c r="AD160" s="12"/>
      <c r="AE160" s="12"/>
      <c r="AF160" s="12"/>
      <c r="AG160" s="12"/>
      <c r="AH160" s="10"/>
      <c r="AI160" s="12"/>
      <c r="AJ160" s="10"/>
      <c r="AK160" s="10"/>
      <c r="AL160" s="10"/>
      <c r="AM160" s="10"/>
      <c r="AN160" s="12"/>
      <c r="AO160" s="15"/>
      <c r="AP160" s="15"/>
      <c r="AQ160" s="15"/>
    </row>
    <row r="161" spans="2:43">
      <c r="B161" s="12"/>
      <c r="C161" s="12"/>
      <c r="D161" s="12"/>
      <c r="E161" s="12"/>
      <c r="F161" s="12"/>
      <c r="G161" s="12"/>
      <c r="H161" s="12"/>
      <c r="I161" s="12"/>
      <c r="J161" s="12"/>
      <c r="K161" s="12"/>
      <c r="L161" s="12"/>
      <c r="M161" s="12"/>
      <c r="N161" s="10"/>
      <c r="O161" s="12"/>
      <c r="P161" s="10"/>
      <c r="Q161" s="10"/>
      <c r="R161" s="10"/>
      <c r="S161" s="10"/>
      <c r="T161" s="12"/>
      <c r="U161" s="12"/>
      <c r="W161" s="12"/>
      <c r="X161" s="12"/>
      <c r="Y161" s="12"/>
      <c r="Z161" s="12"/>
      <c r="AA161" s="12"/>
      <c r="AB161" s="12"/>
      <c r="AC161" s="12"/>
      <c r="AD161" s="12"/>
      <c r="AE161" s="12"/>
      <c r="AF161" s="12"/>
      <c r="AG161" s="12"/>
      <c r="AH161" s="10"/>
      <c r="AI161" s="12"/>
      <c r="AJ161" s="10"/>
      <c r="AK161" s="10"/>
      <c r="AL161" s="10"/>
      <c r="AM161" s="10"/>
      <c r="AN161" s="12"/>
      <c r="AO161" s="15"/>
      <c r="AP161" s="15"/>
      <c r="AQ161" s="15"/>
    </row>
    <row r="162" spans="2:43">
      <c r="B162" s="12"/>
      <c r="C162" s="12"/>
      <c r="D162" s="12"/>
      <c r="E162" s="12"/>
      <c r="F162" s="12"/>
      <c r="G162" s="12"/>
      <c r="H162" s="12"/>
      <c r="I162" s="12"/>
      <c r="J162" s="12"/>
      <c r="K162" s="12"/>
      <c r="L162" s="12"/>
      <c r="M162" s="12"/>
      <c r="N162" s="10"/>
      <c r="O162" s="12"/>
      <c r="P162" s="10"/>
      <c r="Q162" s="10"/>
      <c r="R162" s="10"/>
      <c r="S162" s="10"/>
      <c r="T162" s="12"/>
      <c r="U162" s="12"/>
      <c r="W162" s="12"/>
      <c r="X162" s="12"/>
      <c r="Y162" s="12"/>
      <c r="Z162" s="12"/>
      <c r="AA162" s="12"/>
      <c r="AB162" s="12"/>
      <c r="AC162" s="12"/>
      <c r="AD162" s="12"/>
      <c r="AE162" s="12"/>
      <c r="AF162" s="12"/>
      <c r="AG162" s="12"/>
      <c r="AH162" s="10"/>
      <c r="AI162" s="12"/>
      <c r="AJ162" s="10"/>
      <c r="AK162" s="10"/>
      <c r="AL162" s="10"/>
      <c r="AM162" s="10"/>
      <c r="AN162" s="12"/>
      <c r="AO162" s="15"/>
      <c r="AP162" s="15"/>
      <c r="AQ162" s="15"/>
    </row>
    <row r="163" spans="2:43">
      <c r="B163" s="12"/>
      <c r="C163" s="12"/>
      <c r="D163" s="12"/>
      <c r="E163" s="12"/>
      <c r="F163" s="12"/>
      <c r="G163" s="12"/>
      <c r="H163" s="12"/>
      <c r="I163" s="12"/>
      <c r="J163" s="12"/>
      <c r="K163" s="12"/>
      <c r="L163" s="12"/>
      <c r="M163" s="12"/>
      <c r="N163" s="10"/>
      <c r="O163" s="12"/>
      <c r="P163" s="10"/>
      <c r="Q163" s="10"/>
      <c r="R163" s="10"/>
      <c r="S163" s="10"/>
      <c r="T163" s="12"/>
      <c r="U163" s="12"/>
      <c r="W163" s="12"/>
      <c r="X163" s="12"/>
      <c r="Y163" s="12"/>
      <c r="Z163" s="12"/>
      <c r="AA163" s="12"/>
      <c r="AB163" s="12"/>
      <c r="AC163" s="12"/>
      <c r="AD163" s="12"/>
      <c r="AE163" s="12"/>
      <c r="AF163" s="12"/>
      <c r="AG163" s="12"/>
      <c r="AH163" s="10"/>
      <c r="AI163" s="12"/>
      <c r="AJ163" s="10"/>
      <c r="AK163" s="10"/>
      <c r="AL163" s="10"/>
      <c r="AM163" s="10"/>
      <c r="AN163" s="12"/>
      <c r="AO163" s="15"/>
      <c r="AP163" s="15"/>
      <c r="AQ163" s="15"/>
    </row>
    <row r="164" spans="2:43">
      <c r="B164" s="12"/>
      <c r="C164" s="12"/>
      <c r="D164" s="12"/>
      <c r="E164" s="12"/>
      <c r="F164" s="12"/>
      <c r="G164" s="12"/>
      <c r="H164" s="12"/>
      <c r="I164" s="12"/>
      <c r="J164" s="12"/>
      <c r="K164" s="12"/>
      <c r="L164" s="12"/>
      <c r="M164" s="12"/>
      <c r="N164" s="10"/>
      <c r="O164" s="12"/>
      <c r="P164" s="10"/>
      <c r="Q164" s="10"/>
      <c r="R164" s="10"/>
      <c r="S164" s="10"/>
      <c r="T164" s="12"/>
      <c r="U164" s="12"/>
      <c r="W164" s="12"/>
      <c r="X164" s="12"/>
      <c r="Y164" s="12"/>
      <c r="Z164" s="12"/>
      <c r="AA164" s="12"/>
      <c r="AB164" s="12"/>
      <c r="AC164" s="12"/>
      <c r="AD164" s="12"/>
      <c r="AE164" s="12"/>
      <c r="AF164" s="12"/>
      <c r="AG164" s="12"/>
      <c r="AH164" s="10"/>
      <c r="AI164" s="12"/>
      <c r="AJ164" s="10"/>
      <c r="AK164" s="10"/>
      <c r="AL164" s="10"/>
      <c r="AM164" s="10"/>
      <c r="AN164" s="12"/>
      <c r="AO164" s="15"/>
      <c r="AP164" s="15"/>
      <c r="AQ164" s="15"/>
    </row>
    <row r="165" spans="2:43">
      <c r="B165" s="12"/>
      <c r="C165" s="12"/>
      <c r="D165" s="12"/>
      <c r="E165" s="12"/>
      <c r="F165" s="12"/>
      <c r="G165" s="12"/>
      <c r="H165" s="12"/>
      <c r="I165" s="12"/>
      <c r="J165" s="12"/>
      <c r="K165" s="12"/>
      <c r="L165" s="12"/>
      <c r="M165" s="12"/>
      <c r="N165" s="10"/>
      <c r="O165" s="12"/>
      <c r="P165" s="10"/>
      <c r="Q165" s="10"/>
      <c r="R165" s="10"/>
      <c r="S165" s="10"/>
      <c r="T165" s="12"/>
      <c r="U165" s="12"/>
      <c r="W165" s="12"/>
      <c r="X165" s="12"/>
      <c r="Y165" s="12"/>
      <c r="Z165" s="12"/>
      <c r="AA165" s="12"/>
      <c r="AB165" s="12"/>
      <c r="AC165" s="12"/>
      <c r="AD165" s="12"/>
      <c r="AE165" s="12"/>
      <c r="AF165" s="12"/>
      <c r="AG165" s="12"/>
      <c r="AH165" s="10"/>
      <c r="AI165" s="12"/>
      <c r="AJ165" s="10"/>
      <c r="AK165" s="10"/>
      <c r="AL165" s="10"/>
      <c r="AM165" s="10"/>
      <c r="AN165" s="12"/>
      <c r="AO165" s="15"/>
      <c r="AP165" s="15"/>
      <c r="AQ165" s="15"/>
    </row>
    <row r="166" spans="2:43">
      <c r="B166" s="12"/>
      <c r="C166" s="12"/>
      <c r="D166" s="12"/>
      <c r="E166" s="12"/>
      <c r="F166" s="12"/>
      <c r="G166" s="12"/>
      <c r="H166" s="12"/>
      <c r="I166" s="12"/>
      <c r="J166" s="12"/>
      <c r="K166" s="12"/>
      <c r="L166" s="12"/>
      <c r="M166" s="12"/>
      <c r="N166" s="10"/>
      <c r="O166" s="12"/>
      <c r="P166" s="10"/>
      <c r="Q166" s="10"/>
      <c r="R166" s="10"/>
      <c r="S166" s="10"/>
      <c r="T166" s="12"/>
      <c r="U166" s="12"/>
      <c r="W166" s="12"/>
      <c r="X166" s="12"/>
      <c r="Y166" s="12"/>
      <c r="Z166" s="12"/>
      <c r="AA166" s="12"/>
      <c r="AB166" s="12"/>
      <c r="AC166" s="12"/>
      <c r="AD166" s="12"/>
      <c r="AE166" s="12"/>
      <c r="AF166" s="12"/>
      <c r="AG166" s="12"/>
      <c r="AH166" s="10"/>
      <c r="AI166" s="12"/>
      <c r="AJ166" s="10"/>
      <c r="AK166" s="10"/>
      <c r="AL166" s="10"/>
      <c r="AM166" s="10"/>
      <c r="AN166" s="12"/>
      <c r="AO166" s="15"/>
      <c r="AP166" s="15"/>
      <c r="AQ166" s="15"/>
    </row>
    <row r="167" spans="2:43">
      <c r="B167" s="12"/>
      <c r="C167" s="12"/>
      <c r="D167" s="12"/>
      <c r="E167" s="12"/>
      <c r="F167" s="12"/>
      <c r="G167" s="12"/>
      <c r="H167" s="12"/>
      <c r="I167" s="12"/>
      <c r="J167" s="12"/>
      <c r="K167" s="12"/>
      <c r="L167" s="12"/>
      <c r="M167" s="12"/>
      <c r="N167" s="10"/>
      <c r="O167" s="12"/>
      <c r="P167" s="10"/>
      <c r="Q167" s="10"/>
      <c r="R167" s="10"/>
      <c r="S167" s="10"/>
      <c r="T167" s="12"/>
      <c r="U167" s="12"/>
      <c r="W167" s="12"/>
      <c r="X167" s="12"/>
      <c r="Y167" s="12"/>
      <c r="Z167" s="12"/>
      <c r="AA167" s="12"/>
      <c r="AB167" s="12"/>
      <c r="AC167" s="12"/>
      <c r="AD167" s="12"/>
      <c r="AE167" s="12"/>
      <c r="AF167" s="12"/>
      <c r="AG167" s="12"/>
      <c r="AH167" s="10"/>
      <c r="AI167" s="12"/>
      <c r="AJ167" s="10"/>
      <c r="AK167" s="10"/>
      <c r="AL167" s="10"/>
      <c r="AM167" s="10"/>
      <c r="AN167" s="12"/>
      <c r="AO167" s="15"/>
      <c r="AP167" s="15"/>
      <c r="AQ167" s="15"/>
    </row>
    <row r="168" spans="2:43">
      <c r="B168" s="12"/>
      <c r="C168" s="12"/>
      <c r="D168" s="12"/>
      <c r="E168" s="12"/>
      <c r="F168" s="12"/>
      <c r="G168" s="12"/>
      <c r="H168" s="12"/>
      <c r="I168" s="12"/>
      <c r="J168" s="12"/>
      <c r="K168" s="12"/>
      <c r="L168" s="12"/>
      <c r="M168" s="12"/>
      <c r="N168" s="10"/>
      <c r="O168" s="12"/>
      <c r="P168" s="10"/>
      <c r="Q168" s="10"/>
      <c r="R168" s="10"/>
      <c r="S168" s="10"/>
      <c r="T168" s="12"/>
      <c r="U168" s="12"/>
      <c r="W168" s="12"/>
      <c r="X168" s="12"/>
      <c r="Y168" s="12"/>
      <c r="Z168" s="12"/>
      <c r="AA168" s="12"/>
      <c r="AB168" s="12"/>
      <c r="AC168" s="12"/>
      <c r="AD168" s="12"/>
      <c r="AE168" s="12"/>
      <c r="AF168" s="12"/>
      <c r="AG168" s="12"/>
      <c r="AH168" s="10"/>
      <c r="AI168" s="12"/>
      <c r="AJ168" s="10"/>
      <c r="AK168" s="10"/>
      <c r="AL168" s="10"/>
      <c r="AM168" s="10"/>
      <c r="AN168" s="12"/>
      <c r="AO168" s="15"/>
      <c r="AP168" s="15"/>
      <c r="AQ168" s="15"/>
    </row>
    <row r="169" spans="2:43">
      <c r="B169" s="12"/>
      <c r="C169" s="12"/>
      <c r="D169" s="12"/>
      <c r="E169" s="12"/>
      <c r="F169" s="12"/>
      <c r="G169" s="12"/>
      <c r="H169" s="12"/>
      <c r="I169" s="12"/>
      <c r="J169" s="12"/>
      <c r="K169" s="12"/>
      <c r="L169" s="12"/>
      <c r="M169" s="12"/>
      <c r="N169" s="10"/>
      <c r="O169" s="12"/>
      <c r="P169" s="10"/>
      <c r="Q169" s="10"/>
      <c r="R169" s="10"/>
      <c r="S169" s="10"/>
      <c r="T169" s="12"/>
      <c r="U169" s="12"/>
      <c r="W169" s="12"/>
      <c r="X169" s="12"/>
      <c r="Y169" s="12"/>
      <c r="Z169" s="12"/>
      <c r="AA169" s="12"/>
      <c r="AB169" s="12"/>
      <c r="AC169" s="12"/>
      <c r="AD169" s="12"/>
      <c r="AE169" s="12"/>
      <c r="AF169" s="12"/>
      <c r="AG169" s="12"/>
      <c r="AH169" s="10"/>
      <c r="AI169" s="12"/>
      <c r="AJ169" s="10"/>
      <c r="AK169" s="10"/>
      <c r="AL169" s="10"/>
      <c r="AM169" s="10"/>
      <c r="AN169" s="12"/>
      <c r="AO169" s="15"/>
      <c r="AP169" s="15"/>
      <c r="AQ169" s="15"/>
    </row>
    <row r="170" spans="2:43">
      <c r="B170" s="12"/>
      <c r="C170" s="12"/>
      <c r="D170" s="12"/>
      <c r="E170" s="12"/>
      <c r="F170" s="12"/>
      <c r="G170" s="12"/>
      <c r="H170" s="12"/>
      <c r="I170" s="12"/>
      <c r="J170" s="12"/>
      <c r="K170" s="12"/>
      <c r="L170" s="12"/>
      <c r="M170" s="12"/>
      <c r="N170" s="10"/>
      <c r="O170" s="12"/>
      <c r="P170" s="10"/>
      <c r="Q170" s="10"/>
      <c r="R170" s="10"/>
      <c r="S170" s="10"/>
      <c r="T170" s="12"/>
      <c r="U170" s="12"/>
      <c r="W170" s="12"/>
      <c r="X170" s="12"/>
      <c r="Y170" s="12"/>
      <c r="Z170" s="12"/>
      <c r="AA170" s="12"/>
      <c r="AB170" s="12"/>
      <c r="AC170" s="12"/>
      <c r="AD170" s="12"/>
      <c r="AE170" s="12"/>
      <c r="AF170" s="12"/>
      <c r="AG170" s="12"/>
      <c r="AH170" s="10"/>
      <c r="AI170" s="12"/>
      <c r="AJ170" s="10"/>
      <c r="AK170" s="10"/>
      <c r="AL170" s="10"/>
      <c r="AM170" s="10"/>
      <c r="AN170" s="12"/>
      <c r="AO170" s="15"/>
      <c r="AP170" s="15"/>
      <c r="AQ170" s="15"/>
    </row>
    <row r="171" spans="2:43">
      <c r="B171" s="12"/>
      <c r="C171" s="12"/>
      <c r="D171" s="12"/>
      <c r="E171" s="12"/>
      <c r="F171" s="12"/>
      <c r="G171" s="12"/>
      <c r="H171" s="12"/>
      <c r="I171" s="12"/>
      <c r="J171" s="12"/>
      <c r="K171" s="12"/>
      <c r="L171" s="12"/>
      <c r="M171" s="12"/>
      <c r="N171" s="10"/>
      <c r="O171" s="12"/>
      <c r="P171" s="10"/>
      <c r="Q171" s="10"/>
      <c r="R171" s="10"/>
      <c r="S171" s="10"/>
      <c r="T171" s="12"/>
      <c r="U171" s="12"/>
      <c r="W171" s="12"/>
      <c r="X171" s="12"/>
      <c r="Y171" s="12"/>
      <c r="Z171" s="12"/>
      <c r="AA171" s="12"/>
      <c r="AB171" s="12"/>
      <c r="AC171" s="12"/>
      <c r="AD171" s="12"/>
      <c r="AE171" s="12"/>
      <c r="AF171" s="12"/>
      <c r="AG171" s="12"/>
      <c r="AH171" s="10"/>
      <c r="AI171" s="12"/>
      <c r="AJ171" s="10"/>
      <c r="AK171" s="10"/>
      <c r="AL171" s="10"/>
      <c r="AM171" s="10"/>
      <c r="AN171" s="12"/>
      <c r="AO171" s="15"/>
      <c r="AP171" s="15"/>
      <c r="AQ171" s="15"/>
    </row>
    <row r="172" spans="2:43">
      <c r="B172" s="12"/>
      <c r="C172" s="12"/>
      <c r="D172" s="12"/>
      <c r="E172" s="12"/>
      <c r="F172" s="12"/>
      <c r="G172" s="12"/>
      <c r="H172" s="12"/>
      <c r="I172" s="12"/>
      <c r="J172" s="12"/>
      <c r="K172" s="12"/>
      <c r="L172" s="12"/>
      <c r="M172" s="12"/>
      <c r="N172" s="10"/>
      <c r="O172" s="12"/>
      <c r="P172" s="10"/>
      <c r="Q172" s="10"/>
      <c r="R172" s="10"/>
      <c r="S172" s="10"/>
      <c r="T172" s="12"/>
      <c r="U172" s="12"/>
      <c r="W172" s="12"/>
      <c r="X172" s="12"/>
      <c r="Y172" s="12"/>
      <c r="Z172" s="12"/>
      <c r="AA172" s="12"/>
      <c r="AB172" s="12"/>
      <c r="AC172" s="12"/>
      <c r="AD172" s="12"/>
      <c r="AE172" s="12"/>
      <c r="AF172" s="12"/>
      <c r="AG172" s="12"/>
      <c r="AH172" s="10"/>
      <c r="AI172" s="12"/>
      <c r="AJ172" s="10"/>
      <c r="AK172" s="10"/>
      <c r="AL172" s="10"/>
      <c r="AM172" s="10"/>
      <c r="AN172" s="12"/>
      <c r="AO172" s="15"/>
      <c r="AP172" s="15"/>
      <c r="AQ172" s="15"/>
    </row>
    <row r="173" spans="2:43">
      <c r="B173" s="12"/>
      <c r="C173" s="12"/>
      <c r="D173" s="12"/>
      <c r="E173" s="12"/>
      <c r="F173" s="12"/>
      <c r="G173" s="12"/>
      <c r="H173" s="12"/>
      <c r="I173" s="12"/>
      <c r="J173" s="12"/>
      <c r="K173" s="12"/>
      <c r="L173" s="12"/>
      <c r="M173" s="12"/>
      <c r="N173" s="10"/>
      <c r="O173" s="12"/>
      <c r="P173" s="10"/>
      <c r="Q173" s="10"/>
      <c r="R173" s="10"/>
      <c r="S173" s="10"/>
      <c r="T173" s="12"/>
      <c r="U173" s="12"/>
      <c r="W173" s="12"/>
      <c r="X173" s="12"/>
      <c r="Y173" s="12"/>
      <c r="Z173" s="12"/>
      <c r="AA173" s="12"/>
      <c r="AB173" s="12"/>
      <c r="AC173" s="12"/>
      <c r="AD173" s="12"/>
      <c r="AE173" s="12"/>
      <c r="AF173" s="12"/>
      <c r="AG173" s="12"/>
      <c r="AH173" s="10"/>
      <c r="AI173" s="12"/>
      <c r="AJ173" s="10"/>
      <c r="AK173" s="10"/>
      <c r="AL173" s="10"/>
      <c r="AM173" s="10"/>
      <c r="AN173" s="12"/>
      <c r="AO173" s="15"/>
      <c r="AP173" s="15"/>
      <c r="AQ173" s="15"/>
    </row>
    <row r="174" spans="2:43">
      <c r="B174" s="12"/>
      <c r="C174" s="12"/>
      <c r="D174" s="12"/>
      <c r="E174" s="12"/>
      <c r="F174" s="12"/>
      <c r="G174" s="12"/>
      <c r="H174" s="12"/>
      <c r="I174" s="12"/>
      <c r="J174" s="12"/>
      <c r="K174" s="12"/>
      <c r="L174" s="12"/>
      <c r="M174" s="12"/>
      <c r="N174" s="10"/>
      <c r="O174" s="12"/>
      <c r="P174" s="10"/>
      <c r="Q174" s="10"/>
      <c r="R174" s="10"/>
      <c r="S174" s="10"/>
      <c r="T174" s="12"/>
      <c r="U174" s="12"/>
      <c r="W174" s="12"/>
      <c r="X174" s="12"/>
      <c r="Y174" s="12"/>
      <c r="Z174" s="12"/>
      <c r="AA174" s="12"/>
      <c r="AB174" s="12"/>
      <c r="AC174" s="12"/>
      <c r="AD174" s="12"/>
      <c r="AE174" s="12"/>
      <c r="AF174" s="12"/>
      <c r="AG174" s="12"/>
      <c r="AH174" s="10"/>
      <c r="AI174" s="12"/>
      <c r="AJ174" s="10"/>
      <c r="AK174" s="10"/>
      <c r="AL174" s="10"/>
      <c r="AM174" s="10"/>
      <c r="AN174" s="12"/>
      <c r="AO174" s="15"/>
      <c r="AP174" s="15"/>
      <c r="AQ174" s="15"/>
    </row>
    <row r="175" spans="2:43">
      <c r="B175" s="12"/>
      <c r="C175" s="12"/>
      <c r="D175" s="12"/>
      <c r="E175" s="12"/>
      <c r="F175" s="12"/>
      <c r="G175" s="12"/>
      <c r="H175" s="12"/>
      <c r="I175" s="12"/>
      <c r="J175" s="12"/>
      <c r="K175" s="12"/>
      <c r="L175" s="12"/>
      <c r="M175" s="12"/>
      <c r="N175" s="10"/>
      <c r="O175" s="12"/>
      <c r="P175" s="10"/>
      <c r="Q175" s="10"/>
      <c r="R175" s="10"/>
      <c r="S175" s="10"/>
      <c r="T175" s="12"/>
      <c r="U175" s="12"/>
      <c r="W175" s="12"/>
      <c r="X175" s="12"/>
      <c r="Y175" s="12"/>
      <c r="Z175" s="12"/>
      <c r="AA175" s="12"/>
      <c r="AB175" s="12"/>
      <c r="AC175" s="12"/>
      <c r="AD175" s="12"/>
      <c r="AE175" s="12"/>
      <c r="AF175" s="12"/>
      <c r="AG175" s="12"/>
      <c r="AH175" s="10"/>
      <c r="AI175" s="12"/>
      <c r="AJ175" s="10"/>
      <c r="AK175" s="10"/>
      <c r="AL175" s="10"/>
      <c r="AM175" s="10"/>
      <c r="AN175" s="12"/>
      <c r="AO175" s="15"/>
      <c r="AP175" s="15"/>
      <c r="AQ175" s="15"/>
    </row>
    <row r="176" spans="2:43">
      <c r="B176" s="12"/>
      <c r="C176" s="12"/>
      <c r="D176" s="12"/>
      <c r="E176" s="12"/>
      <c r="F176" s="12"/>
      <c r="G176" s="12"/>
      <c r="H176" s="12"/>
      <c r="I176" s="12"/>
      <c r="J176" s="12"/>
      <c r="K176" s="12"/>
      <c r="L176" s="12"/>
      <c r="M176" s="12"/>
      <c r="N176" s="10"/>
      <c r="O176" s="12"/>
      <c r="P176" s="10"/>
      <c r="Q176" s="10"/>
      <c r="R176" s="10"/>
      <c r="S176" s="10"/>
      <c r="T176" s="12"/>
      <c r="U176" s="12"/>
      <c r="W176" s="12"/>
      <c r="X176" s="12"/>
      <c r="Y176" s="12"/>
      <c r="Z176" s="12"/>
      <c r="AA176" s="12"/>
      <c r="AB176" s="12"/>
      <c r="AC176" s="12"/>
      <c r="AD176" s="12"/>
      <c r="AE176" s="12"/>
      <c r="AF176" s="12"/>
      <c r="AG176" s="12"/>
      <c r="AH176" s="10"/>
      <c r="AI176" s="12"/>
      <c r="AJ176" s="10"/>
      <c r="AK176" s="10"/>
      <c r="AL176" s="10"/>
      <c r="AM176" s="10"/>
      <c r="AN176" s="12"/>
      <c r="AO176" s="15"/>
      <c r="AP176" s="15"/>
      <c r="AQ176" s="15"/>
    </row>
    <row r="177" spans="2:43">
      <c r="B177" s="12"/>
      <c r="C177" s="12"/>
      <c r="D177" s="12"/>
      <c r="E177" s="12"/>
      <c r="F177" s="12"/>
      <c r="G177" s="12"/>
      <c r="H177" s="12"/>
      <c r="I177" s="12"/>
      <c r="J177" s="12"/>
      <c r="K177" s="12"/>
      <c r="L177" s="12"/>
      <c r="M177" s="12"/>
      <c r="N177" s="10"/>
      <c r="O177" s="12"/>
      <c r="P177" s="10"/>
      <c r="Q177" s="10"/>
      <c r="R177" s="10"/>
      <c r="S177" s="10"/>
      <c r="T177" s="12"/>
      <c r="U177" s="12"/>
      <c r="W177" s="12"/>
      <c r="X177" s="12"/>
      <c r="Y177" s="12"/>
      <c r="Z177" s="12"/>
      <c r="AA177" s="12"/>
      <c r="AB177" s="12"/>
      <c r="AC177" s="12"/>
      <c r="AD177" s="12"/>
      <c r="AE177" s="12"/>
      <c r="AF177" s="12"/>
      <c r="AG177" s="12"/>
      <c r="AH177" s="10"/>
      <c r="AI177" s="12"/>
      <c r="AJ177" s="10"/>
      <c r="AK177" s="10"/>
      <c r="AL177" s="10"/>
      <c r="AM177" s="10"/>
      <c r="AN177" s="12"/>
      <c r="AO177" s="15"/>
      <c r="AP177" s="15"/>
      <c r="AQ177" s="15"/>
    </row>
    <row r="178" spans="2:43">
      <c r="B178" s="12"/>
      <c r="C178" s="12"/>
      <c r="D178" s="12"/>
      <c r="E178" s="12"/>
      <c r="F178" s="12"/>
      <c r="G178" s="12"/>
      <c r="H178" s="12"/>
      <c r="I178" s="12"/>
      <c r="J178" s="12"/>
      <c r="K178" s="12"/>
      <c r="L178" s="12"/>
      <c r="M178" s="12"/>
      <c r="N178" s="10"/>
      <c r="O178" s="12"/>
      <c r="P178" s="10"/>
      <c r="Q178" s="10"/>
      <c r="R178" s="10"/>
      <c r="S178" s="10"/>
      <c r="T178" s="12"/>
      <c r="U178" s="12"/>
      <c r="W178" s="12"/>
      <c r="X178" s="12"/>
      <c r="Y178" s="12"/>
      <c r="Z178" s="12"/>
      <c r="AA178" s="12"/>
      <c r="AB178" s="12"/>
      <c r="AC178" s="12"/>
      <c r="AD178" s="12"/>
      <c r="AE178" s="12"/>
      <c r="AF178" s="12"/>
      <c r="AG178" s="12"/>
      <c r="AH178" s="10"/>
      <c r="AI178" s="12"/>
      <c r="AJ178" s="10"/>
      <c r="AK178" s="10"/>
      <c r="AL178" s="10"/>
      <c r="AM178" s="10"/>
      <c r="AN178" s="12"/>
      <c r="AO178" s="15"/>
      <c r="AP178" s="15"/>
      <c r="AQ178" s="15"/>
    </row>
    <row r="179" spans="2:43">
      <c r="B179" s="12"/>
      <c r="C179" s="12"/>
      <c r="D179" s="12"/>
      <c r="E179" s="12"/>
      <c r="F179" s="12"/>
      <c r="G179" s="12"/>
      <c r="H179" s="12"/>
      <c r="I179" s="12"/>
      <c r="J179" s="12"/>
      <c r="K179" s="12"/>
      <c r="L179" s="12"/>
      <c r="M179" s="12"/>
      <c r="N179" s="10"/>
      <c r="O179" s="12"/>
      <c r="P179" s="10"/>
      <c r="Q179" s="10"/>
      <c r="R179" s="10"/>
      <c r="S179" s="10"/>
      <c r="T179" s="12"/>
      <c r="U179" s="12"/>
      <c r="W179" s="12"/>
      <c r="X179" s="12"/>
      <c r="Y179" s="12"/>
      <c r="Z179" s="12"/>
      <c r="AA179" s="12"/>
      <c r="AB179" s="12"/>
      <c r="AC179" s="12"/>
      <c r="AD179" s="12"/>
      <c r="AE179" s="12"/>
      <c r="AF179" s="12"/>
      <c r="AG179" s="12"/>
      <c r="AH179" s="10"/>
      <c r="AI179" s="12"/>
      <c r="AJ179" s="10"/>
      <c r="AK179" s="10"/>
      <c r="AL179" s="10"/>
      <c r="AM179" s="10"/>
      <c r="AN179" s="12"/>
      <c r="AO179" s="15"/>
      <c r="AP179" s="15"/>
      <c r="AQ179" s="15"/>
    </row>
    <row r="180" spans="2:43">
      <c r="B180" s="12"/>
      <c r="C180" s="12"/>
      <c r="D180" s="12"/>
      <c r="E180" s="12"/>
      <c r="F180" s="12"/>
      <c r="G180" s="12"/>
      <c r="H180" s="12"/>
      <c r="I180" s="12"/>
      <c r="J180" s="12"/>
      <c r="K180" s="12"/>
      <c r="L180" s="12"/>
      <c r="M180" s="12"/>
      <c r="N180" s="10"/>
      <c r="O180" s="12"/>
      <c r="P180" s="10"/>
      <c r="Q180" s="10"/>
      <c r="R180" s="10"/>
      <c r="S180" s="10"/>
      <c r="T180" s="12"/>
      <c r="U180" s="12"/>
      <c r="W180" s="12"/>
      <c r="X180" s="12"/>
      <c r="Y180" s="12"/>
      <c r="Z180" s="12"/>
      <c r="AA180" s="12"/>
      <c r="AB180" s="12"/>
      <c r="AC180" s="12"/>
      <c r="AD180" s="12"/>
      <c r="AE180" s="12"/>
      <c r="AF180" s="12"/>
      <c r="AG180" s="12"/>
      <c r="AH180" s="10"/>
      <c r="AI180" s="12"/>
      <c r="AJ180" s="10"/>
      <c r="AK180" s="10"/>
      <c r="AL180" s="10"/>
      <c r="AM180" s="10"/>
      <c r="AN180" s="12"/>
      <c r="AO180" s="15"/>
      <c r="AP180" s="15"/>
      <c r="AQ180" s="15"/>
    </row>
    <row r="181" spans="2:43">
      <c r="B181" s="12"/>
      <c r="C181" s="12"/>
      <c r="D181" s="12"/>
      <c r="E181" s="12"/>
      <c r="F181" s="12"/>
      <c r="G181" s="12"/>
      <c r="H181" s="12"/>
      <c r="I181" s="12"/>
      <c r="J181" s="12"/>
      <c r="K181" s="12"/>
      <c r="L181" s="12"/>
      <c r="M181" s="12"/>
      <c r="N181" s="10"/>
      <c r="O181" s="12"/>
      <c r="P181" s="10"/>
      <c r="Q181" s="10"/>
      <c r="R181" s="10"/>
      <c r="S181" s="10"/>
      <c r="T181" s="12"/>
      <c r="U181" s="12"/>
      <c r="W181" s="12"/>
      <c r="X181" s="12"/>
      <c r="Y181" s="12"/>
      <c r="Z181" s="12"/>
      <c r="AA181" s="12"/>
      <c r="AB181" s="12"/>
      <c r="AC181" s="12"/>
      <c r="AD181" s="12"/>
      <c r="AE181" s="12"/>
      <c r="AF181" s="12"/>
      <c r="AG181" s="12"/>
      <c r="AH181" s="10"/>
      <c r="AI181" s="12"/>
      <c r="AJ181" s="10"/>
      <c r="AK181" s="10"/>
      <c r="AL181" s="10"/>
      <c r="AM181" s="10"/>
      <c r="AN181" s="12"/>
      <c r="AO181" s="15"/>
      <c r="AP181" s="15"/>
      <c r="AQ181" s="15"/>
    </row>
    <row r="182" spans="2:43">
      <c r="B182" s="12"/>
      <c r="C182" s="12"/>
      <c r="D182" s="12"/>
      <c r="E182" s="12"/>
      <c r="F182" s="12"/>
      <c r="G182" s="12"/>
      <c r="H182" s="12"/>
      <c r="I182" s="12"/>
      <c r="J182" s="12"/>
      <c r="K182" s="12"/>
      <c r="L182" s="12"/>
      <c r="M182" s="12"/>
      <c r="N182" s="10"/>
      <c r="O182" s="12"/>
      <c r="P182" s="10"/>
      <c r="Q182" s="10"/>
      <c r="R182" s="10"/>
      <c r="S182" s="10"/>
      <c r="T182" s="12"/>
      <c r="U182" s="12"/>
      <c r="W182" s="12"/>
      <c r="X182" s="12"/>
      <c r="Y182" s="12"/>
      <c r="Z182" s="12"/>
      <c r="AA182" s="12"/>
      <c r="AB182" s="12"/>
      <c r="AC182" s="12"/>
      <c r="AD182" s="12"/>
      <c r="AE182" s="12"/>
      <c r="AF182" s="12"/>
      <c r="AG182" s="12"/>
      <c r="AH182" s="10"/>
      <c r="AI182" s="12"/>
      <c r="AJ182" s="10"/>
      <c r="AK182" s="10"/>
      <c r="AL182" s="10"/>
      <c r="AM182" s="10"/>
      <c r="AN182" s="12"/>
      <c r="AO182" s="15"/>
      <c r="AP182" s="15"/>
      <c r="AQ182" s="15"/>
    </row>
    <row r="183" spans="2:43">
      <c r="B183" s="12"/>
      <c r="C183" s="12"/>
      <c r="D183" s="12"/>
      <c r="E183" s="12"/>
      <c r="F183" s="12"/>
      <c r="G183" s="12"/>
      <c r="H183" s="12"/>
      <c r="I183" s="12"/>
      <c r="J183" s="12"/>
      <c r="K183" s="12"/>
      <c r="L183" s="12"/>
      <c r="M183" s="12"/>
      <c r="N183" s="10"/>
      <c r="O183" s="12"/>
      <c r="P183" s="10"/>
      <c r="Q183" s="10"/>
      <c r="R183" s="10"/>
      <c r="S183" s="10"/>
      <c r="T183" s="12"/>
      <c r="U183" s="12"/>
      <c r="W183" s="12"/>
      <c r="X183" s="12"/>
      <c r="Y183" s="12"/>
      <c r="Z183" s="12"/>
      <c r="AA183" s="12"/>
      <c r="AB183" s="12"/>
      <c r="AC183" s="12"/>
      <c r="AD183" s="12"/>
      <c r="AE183" s="12"/>
      <c r="AF183" s="12"/>
      <c r="AG183" s="12"/>
      <c r="AH183" s="10"/>
      <c r="AI183" s="12"/>
      <c r="AJ183" s="10"/>
      <c r="AK183" s="10"/>
      <c r="AL183" s="10"/>
      <c r="AM183" s="10"/>
      <c r="AN183" s="12"/>
      <c r="AO183" s="15"/>
      <c r="AP183" s="15"/>
      <c r="AQ183" s="15"/>
    </row>
    <row r="184" spans="2:43">
      <c r="B184" s="12"/>
      <c r="C184" s="12"/>
      <c r="D184" s="12"/>
      <c r="E184" s="12"/>
      <c r="F184" s="12"/>
      <c r="G184" s="12"/>
      <c r="H184" s="12"/>
      <c r="I184" s="12"/>
      <c r="J184" s="12"/>
      <c r="K184" s="12"/>
      <c r="L184" s="12"/>
      <c r="M184" s="12"/>
      <c r="N184" s="10"/>
      <c r="O184" s="12"/>
      <c r="P184" s="10"/>
      <c r="Q184" s="10"/>
      <c r="R184" s="10"/>
      <c r="S184" s="10"/>
      <c r="T184" s="12"/>
      <c r="U184" s="12"/>
      <c r="W184" s="12"/>
      <c r="X184" s="12"/>
      <c r="Y184" s="12"/>
      <c r="Z184" s="12"/>
      <c r="AA184" s="12"/>
      <c r="AB184" s="12"/>
      <c r="AC184" s="12"/>
      <c r="AD184" s="12"/>
      <c r="AE184" s="12"/>
      <c r="AF184" s="12"/>
      <c r="AG184" s="12"/>
      <c r="AH184" s="10"/>
      <c r="AI184" s="12"/>
      <c r="AJ184" s="10"/>
      <c r="AK184" s="10"/>
      <c r="AL184" s="10"/>
      <c r="AM184" s="10"/>
      <c r="AN184" s="12"/>
      <c r="AO184" s="15"/>
      <c r="AP184" s="15"/>
      <c r="AQ184" s="15"/>
    </row>
    <row r="185" spans="2:43">
      <c r="B185" s="12"/>
      <c r="C185" s="12"/>
      <c r="D185" s="12"/>
      <c r="E185" s="12"/>
      <c r="F185" s="12"/>
      <c r="G185" s="12"/>
      <c r="H185" s="12"/>
      <c r="I185" s="12"/>
      <c r="J185" s="12"/>
      <c r="K185" s="12"/>
      <c r="L185" s="12"/>
      <c r="M185" s="12"/>
      <c r="N185" s="10"/>
      <c r="O185" s="12"/>
      <c r="P185" s="10"/>
      <c r="Q185" s="10"/>
      <c r="R185" s="10"/>
      <c r="S185" s="10"/>
      <c r="T185" s="12"/>
      <c r="U185" s="12"/>
      <c r="W185" s="12"/>
      <c r="X185" s="12"/>
      <c r="Y185" s="12"/>
      <c r="Z185" s="12"/>
      <c r="AA185" s="12"/>
      <c r="AB185" s="12"/>
      <c r="AC185" s="12"/>
      <c r="AD185" s="12"/>
      <c r="AE185" s="12"/>
      <c r="AF185" s="12"/>
      <c r="AG185" s="12"/>
      <c r="AH185" s="10"/>
      <c r="AI185" s="12"/>
      <c r="AJ185" s="10"/>
      <c r="AK185" s="10"/>
      <c r="AL185" s="10"/>
      <c r="AM185" s="10"/>
      <c r="AN185" s="12"/>
      <c r="AO185" s="15"/>
      <c r="AP185" s="15"/>
      <c r="AQ185" s="15"/>
    </row>
    <row r="186" spans="2:43">
      <c r="B186" s="12"/>
      <c r="C186" s="12"/>
      <c r="D186" s="12"/>
      <c r="E186" s="12"/>
      <c r="F186" s="12"/>
      <c r="G186" s="12"/>
      <c r="H186" s="12"/>
      <c r="I186" s="12"/>
      <c r="J186" s="12"/>
      <c r="K186" s="12"/>
      <c r="L186" s="12"/>
      <c r="M186" s="12"/>
      <c r="N186" s="10"/>
      <c r="O186" s="12"/>
      <c r="P186" s="10"/>
      <c r="Q186" s="10"/>
      <c r="R186" s="10"/>
      <c r="S186" s="10"/>
      <c r="T186" s="12"/>
      <c r="U186" s="12"/>
      <c r="W186" s="12"/>
      <c r="X186" s="12"/>
      <c r="Y186" s="12"/>
      <c r="Z186" s="12"/>
      <c r="AA186" s="12"/>
      <c r="AB186" s="12"/>
      <c r="AC186" s="12"/>
      <c r="AD186" s="12"/>
      <c r="AE186" s="12"/>
      <c r="AF186" s="12"/>
      <c r="AG186" s="12"/>
      <c r="AH186" s="10"/>
      <c r="AI186" s="12"/>
      <c r="AJ186" s="10"/>
      <c r="AK186" s="10"/>
      <c r="AL186" s="10"/>
      <c r="AM186" s="10"/>
      <c r="AN186" s="12"/>
      <c r="AO186" s="15"/>
      <c r="AP186" s="15"/>
      <c r="AQ186" s="15"/>
    </row>
    <row r="187" spans="2:43">
      <c r="B187" s="12"/>
      <c r="C187" s="12"/>
      <c r="D187" s="12"/>
      <c r="E187" s="12"/>
      <c r="F187" s="12"/>
      <c r="G187" s="12"/>
      <c r="H187" s="12"/>
      <c r="I187" s="12"/>
      <c r="J187" s="12"/>
      <c r="K187" s="12"/>
      <c r="L187" s="12"/>
      <c r="M187" s="12"/>
      <c r="N187" s="10"/>
      <c r="O187" s="12"/>
      <c r="P187" s="10"/>
      <c r="Q187" s="10"/>
      <c r="R187" s="10"/>
      <c r="S187" s="10"/>
      <c r="T187" s="12"/>
      <c r="U187" s="12"/>
      <c r="W187" s="12"/>
      <c r="X187" s="12"/>
      <c r="Y187" s="12"/>
      <c r="Z187" s="12"/>
      <c r="AA187" s="12"/>
      <c r="AB187" s="12"/>
      <c r="AC187" s="12"/>
      <c r="AD187" s="12"/>
      <c r="AE187" s="12"/>
      <c r="AF187" s="12"/>
      <c r="AG187" s="12"/>
      <c r="AH187" s="10"/>
      <c r="AI187" s="12"/>
      <c r="AJ187" s="10"/>
      <c r="AK187" s="10"/>
      <c r="AL187" s="10"/>
      <c r="AM187" s="10"/>
      <c r="AN187" s="12"/>
      <c r="AO187" s="15"/>
      <c r="AP187" s="15"/>
      <c r="AQ187" s="15"/>
    </row>
    <row r="188" spans="2:43">
      <c r="B188" s="12"/>
      <c r="C188" s="12"/>
      <c r="D188" s="12"/>
      <c r="E188" s="12"/>
      <c r="F188" s="12"/>
      <c r="G188" s="12"/>
      <c r="H188" s="12"/>
      <c r="I188" s="12"/>
      <c r="J188" s="12"/>
      <c r="K188" s="12"/>
      <c r="L188" s="12"/>
      <c r="M188" s="12"/>
      <c r="N188" s="10"/>
      <c r="O188" s="12"/>
      <c r="P188" s="10"/>
      <c r="Q188" s="10"/>
      <c r="R188" s="10"/>
      <c r="S188" s="10"/>
      <c r="T188" s="12"/>
      <c r="U188" s="12"/>
      <c r="W188" s="12"/>
      <c r="X188" s="12"/>
      <c r="Y188" s="12"/>
      <c r="Z188" s="12"/>
      <c r="AA188" s="12"/>
      <c r="AB188" s="12"/>
      <c r="AC188" s="12"/>
      <c r="AD188" s="12"/>
      <c r="AE188" s="12"/>
      <c r="AF188" s="12"/>
      <c r="AG188" s="12"/>
      <c r="AH188" s="10"/>
      <c r="AI188" s="12"/>
      <c r="AJ188" s="10"/>
      <c r="AK188" s="10"/>
      <c r="AL188" s="10"/>
      <c r="AM188" s="10"/>
      <c r="AN188" s="12"/>
      <c r="AO188" s="15"/>
      <c r="AP188" s="15"/>
      <c r="AQ188" s="15"/>
    </row>
    <row r="189" spans="2:43">
      <c r="B189" s="12"/>
      <c r="C189" s="12"/>
      <c r="D189" s="12"/>
      <c r="E189" s="12"/>
      <c r="F189" s="12"/>
      <c r="G189" s="12"/>
      <c r="H189" s="12"/>
      <c r="I189" s="12"/>
      <c r="J189" s="12"/>
      <c r="K189" s="12"/>
      <c r="L189" s="12"/>
      <c r="M189" s="12"/>
      <c r="N189" s="10"/>
      <c r="O189" s="12"/>
      <c r="P189" s="10"/>
      <c r="Q189" s="10"/>
      <c r="R189" s="10"/>
      <c r="S189" s="10"/>
      <c r="T189" s="12"/>
      <c r="U189" s="12"/>
      <c r="W189" s="12"/>
      <c r="X189" s="12"/>
      <c r="Y189" s="12"/>
      <c r="Z189" s="12"/>
      <c r="AA189" s="12"/>
      <c r="AB189" s="12"/>
      <c r="AC189" s="12"/>
      <c r="AD189" s="12"/>
      <c r="AE189" s="12"/>
      <c r="AF189" s="12"/>
      <c r="AG189" s="12"/>
      <c r="AH189" s="10"/>
      <c r="AI189" s="12"/>
      <c r="AJ189" s="10"/>
      <c r="AK189" s="10"/>
      <c r="AL189" s="10"/>
      <c r="AM189" s="10"/>
      <c r="AN189" s="12"/>
      <c r="AO189" s="15"/>
      <c r="AP189" s="15"/>
      <c r="AQ189" s="15"/>
    </row>
    <row r="190" spans="2:43">
      <c r="B190" s="12"/>
      <c r="C190" s="12"/>
      <c r="D190" s="12"/>
      <c r="E190" s="12"/>
      <c r="F190" s="12"/>
      <c r="G190" s="12"/>
      <c r="H190" s="12"/>
      <c r="I190" s="12"/>
      <c r="J190" s="12"/>
      <c r="K190" s="12"/>
      <c r="L190" s="12"/>
      <c r="M190" s="12"/>
      <c r="N190" s="10"/>
      <c r="O190" s="12"/>
      <c r="P190" s="10"/>
      <c r="Q190" s="10"/>
      <c r="R190" s="10"/>
      <c r="S190" s="10"/>
      <c r="T190" s="12"/>
      <c r="U190" s="12"/>
      <c r="W190" s="12"/>
      <c r="X190" s="12"/>
      <c r="Y190" s="12"/>
      <c r="Z190" s="12"/>
      <c r="AA190" s="12"/>
      <c r="AB190" s="12"/>
      <c r="AC190" s="12"/>
      <c r="AD190" s="12"/>
      <c r="AE190" s="12"/>
      <c r="AF190" s="12"/>
      <c r="AG190" s="12"/>
      <c r="AH190" s="10"/>
      <c r="AI190" s="12"/>
      <c r="AJ190" s="10"/>
      <c r="AK190" s="10"/>
      <c r="AL190" s="10"/>
      <c r="AM190" s="10"/>
      <c r="AN190" s="12"/>
      <c r="AO190" s="15"/>
      <c r="AP190" s="15"/>
      <c r="AQ190" s="15"/>
    </row>
    <row r="191" spans="2:43">
      <c r="B191" s="12"/>
      <c r="C191" s="12"/>
      <c r="D191" s="12"/>
      <c r="E191" s="12"/>
      <c r="F191" s="12"/>
      <c r="G191" s="12"/>
      <c r="H191" s="12"/>
      <c r="I191" s="12"/>
      <c r="J191" s="12"/>
      <c r="K191" s="12"/>
      <c r="L191" s="12"/>
      <c r="M191" s="12"/>
      <c r="N191" s="10"/>
      <c r="O191" s="12"/>
      <c r="P191" s="10"/>
      <c r="Q191" s="10"/>
      <c r="R191" s="10"/>
      <c r="S191" s="10"/>
      <c r="T191" s="12"/>
      <c r="U191" s="12"/>
      <c r="W191" s="12"/>
      <c r="X191" s="12"/>
      <c r="Y191" s="12"/>
      <c r="Z191" s="12"/>
      <c r="AA191" s="12"/>
      <c r="AB191" s="12"/>
      <c r="AC191" s="12"/>
      <c r="AD191" s="12"/>
      <c r="AE191" s="12"/>
      <c r="AF191" s="12"/>
      <c r="AG191" s="12"/>
      <c r="AH191" s="10"/>
      <c r="AI191" s="12"/>
      <c r="AJ191" s="10"/>
      <c r="AK191" s="10"/>
      <c r="AL191" s="10"/>
      <c r="AM191" s="10"/>
      <c r="AN191" s="12"/>
      <c r="AO191" s="15"/>
      <c r="AP191" s="15"/>
      <c r="AQ191" s="15"/>
    </row>
    <row r="192" spans="2:43">
      <c r="B192" s="12"/>
      <c r="C192" s="12"/>
      <c r="D192" s="12"/>
      <c r="E192" s="12"/>
      <c r="F192" s="12"/>
      <c r="G192" s="12"/>
      <c r="H192" s="12"/>
      <c r="I192" s="12"/>
      <c r="J192" s="12"/>
      <c r="K192" s="12"/>
      <c r="L192" s="12"/>
      <c r="M192" s="12"/>
      <c r="N192" s="10"/>
      <c r="O192" s="12"/>
      <c r="P192" s="10"/>
      <c r="Q192" s="10"/>
      <c r="R192" s="10"/>
      <c r="S192" s="10"/>
      <c r="T192" s="12"/>
      <c r="U192" s="12"/>
      <c r="W192" s="12"/>
      <c r="X192" s="12"/>
      <c r="Y192" s="12"/>
      <c r="Z192" s="12"/>
      <c r="AA192" s="12"/>
      <c r="AB192" s="12"/>
      <c r="AC192" s="12"/>
      <c r="AD192" s="12"/>
      <c r="AE192" s="12"/>
      <c r="AF192" s="12"/>
      <c r="AG192" s="12"/>
      <c r="AH192" s="10"/>
      <c r="AI192" s="12"/>
      <c r="AJ192" s="10"/>
      <c r="AK192" s="10"/>
      <c r="AL192" s="10"/>
      <c r="AM192" s="10"/>
      <c r="AN192" s="12"/>
      <c r="AO192" s="15"/>
      <c r="AP192" s="15"/>
      <c r="AQ192" s="15"/>
    </row>
    <row r="193" spans="2:43">
      <c r="B193" s="12"/>
      <c r="C193" s="12"/>
      <c r="D193" s="12"/>
      <c r="E193" s="12"/>
      <c r="F193" s="12"/>
      <c r="G193" s="12"/>
      <c r="H193" s="12"/>
      <c r="I193" s="12"/>
      <c r="J193" s="12"/>
      <c r="K193" s="12"/>
      <c r="L193" s="12"/>
      <c r="M193" s="12"/>
      <c r="N193" s="10"/>
      <c r="O193" s="12"/>
      <c r="P193" s="10"/>
      <c r="Q193" s="10"/>
      <c r="R193" s="10"/>
      <c r="S193" s="10"/>
      <c r="T193" s="12"/>
      <c r="U193" s="12"/>
      <c r="W193" s="12"/>
      <c r="X193" s="12"/>
      <c r="Y193" s="12"/>
      <c r="Z193" s="12"/>
      <c r="AA193" s="12"/>
      <c r="AB193" s="12"/>
      <c r="AC193" s="12"/>
      <c r="AD193" s="12"/>
      <c r="AE193" s="12"/>
      <c r="AF193" s="12"/>
      <c r="AG193" s="12"/>
      <c r="AH193" s="10"/>
      <c r="AI193" s="12"/>
      <c r="AJ193" s="10"/>
      <c r="AK193" s="10"/>
      <c r="AL193" s="10"/>
      <c r="AM193" s="10"/>
      <c r="AN193" s="12"/>
      <c r="AO193" s="15"/>
      <c r="AP193" s="15"/>
      <c r="AQ193" s="15"/>
    </row>
    <row r="194" spans="2:43">
      <c r="B194" s="12"/>
      <c r="C194" s="12"/>
      <c r="D194" s="12"/>
      <c r="E194" s="12"/>
      <c r="F194" s="12"/>
      <c r="G194" s="12"/>
      <c r="H194" s="12"/>
      <c r="I194" s="12"/>
      <c r="J194" s="12"/>
      <c r="K194" s="12"/>
      <c r="L194" s="12"/>
      <c r="M194" s="12"/>
      <c r="N194" s="10"/>
      <c r="O194" s="12"/>
      <c r="P194" s="10"/>
      <c r="Q194" s="10"/>
      <c r="R194" s="10"/>
      <c r="S194" s="10"/>
      <c r="T194" s="12"/>
      <c r="U194" s="12"/>
      <c r="W194" s="12"/>
      <c r="X194" s="12"/>
      <c r="Y194" s="12"/>
      <c r="Z194" s="12"/>
      <c r="AA194" s="12"/>
      <c r="AB194" s="12"/>
      <c r="AC194" s="12"/>
      <c r="AD194" s="12"/>
      <c r="AE194" s="12"/>
      <c r="AF194" s="12"/>
      <c r="AG194" s="12"/>
      <c r="AH194" s="10"/>
      <c r="AI194" s="12"/>
      <c r="AJ194" s="10"/>
      <c r="AK194" s="10"/>
      <c r="AL194" s="10"/>
      <c r="AM194" s="10"/>
      <c r="AN194" s="12"/>
      <c r="AO194" s="15"/>
      <c r="AP194" s="15"/>
      <c r="AQ194" s="15"/>
    </row>
    <row r="195" spans="2:43">
      <c r="B195" s="12"/>
      <c r="C195" s="12"/>
      <c r="D195" s="12"/>
      <c r="E195" s="12"/>
      <c r="F195" s="12"/>
      <c r="G195" s="12"/>
      <c r="H195" s="12"/>
      <c r="I195" s="12"/>
      <c r="J195" s="12"/>
      <c r="K195" s="12"/>
      <c r="L195" s="12"/>
      <c r="M195" s="12"/>
      <c r="N195" s="10"/>
      <c r="O195" s="12"/>
      <c r="P195" s="10"/>
      <c r="Q195" s="10"/>
      <c r="R195" s="10"/>
      <c r="S195" s="10"/>
      <c r="T195" s="12"/>
      <c r="U195" s="12"/>
      <c r="W195" s="12"/>
      <c r="X195" s="12"/>
      <c r="Y195" s="12"/>
      <c r="Z195" s="12"/>
      <c r="AA195" s="12"/>
      <c r="AB195" s="12"/>
      <c r="AC195" s="12"/>
      <c r="AD195" s="12"/>
      <c r="AE195" s="12"/>
      <c r="AF195" s="12"/>
      <c r="AG195" s="12"/>
      <c r="AH195" s="10"/>
      <c r="AI195" s="12"/>
      <c r="AJ195" s="10"/>
      <c r="AK195" s="10"/>
      <c r="AL195" s="10"/>
      <c r="AM195" s="10"/>
      <c r="AN195" s="12"/>
      <c r="AO195" s="15"/>
      <c r="AP195" s="15"/>
      <c r="AQ195" s="15"/>
    </row>
    <row r="196" spans="2:43">
      <c r="B196" s="12"/>
      <c r="C196" s="12"/>
      <c r="D196" s="12"/>
      <c r="E196" s="12"/>
      <c r="F196" s="12"/>
      <c r="G196" s="12"/>
      <c r="H196" s="12"/>
      <c r="I196" s="12"/>
      <c r="J196" s="12"/>
      <c r="K196" s="12"/>
      <c r="L196" s="12"/>
      <c r="M196" s="12"/>
      <c r="N196" s="10"/>
      <c r="O196" s="12"/>
      <c r="P196" s="10"/>
      <c r="Q196" s="10"/>
      <c r="R196" s="10"/>
      <c r="S196" s="10"/>
      <c r="T196" s="12"/>
      <c r="U196" s="12"/>
      <c r="W196" s="12"/>
      <c r="X196" s="12"/>
      <c r="Y196" s="12"/>
      <c r="Z196" s="12"/>
      <c r="AA196" s="12"/>
      <c r="AB196" s="12"/>
      <c r="AC196" s="12"/>
      <c r="AD196" s="12"/>
      <c r="AE196" s="12"/>
      <c r="AF196" s="12"/>
      <c r="AG196" s="12"/>
      <c r="AH196" s="10"/>
      <c r="AI196" s="12"/>
      <c r="AJ196" s="10"/>
      <c r="AK196" s="10"/>
      <c r="AL196" s="10"/>
      <c r="AM196" s="10"/>
      <c r="AN196" s="12"/>
      <c r="AO196" s="15"/>
      <c r="AP196" s="15"/>
      <c r="AQ196" s="15"/>
    </row>
    <row r="197" spans="2:43">
      <c r="B197" s="12"/>
      <c r="C197" s="12"/>
      <c r="D197" s="12"/>
      <c r="E197" s="12"/>
      <c r="F197" s="12"/>
      <c r="G197" s="12"/>
      <c r="H197" s="12"/>
      <c r="I197" s="12"/>
      <c r="J197" s="12"/>
      <c r="K197" s="12"/>
      <c r="L197" s="12"/>
      <c r="M197" s="12"/>
      <c r="N197" s="10"/>
      <c r="O197" s="12"/>
      <c r="P197" s="10"/>
      <c r="Q197" s="10"/>
      <c r="R197" s="10"/>
      <c r="S197" s="10"/>
      <c r="T197" s="12"/>
      <c r="U197" s="12"/>
      <c r="W197" s="12"/>
      <c r="X197" s="12"/>
      <c r="Y197" s="12"/>
      <c r="Z197" s="12"/>
      <c r="AA197" s="12"/>
      <c r="AB197" s="12"/>
      <c r="AC197" s="12"/>
      <c r="AD197" s="12"/>
      <c r="AE197" s="12"/>
      <c r="AF197" s="12"/>
      <c r="AG197" s="12"/>
      <c r="AH197" s="10"/>
      <c r="AI197" s="12"/>
      <c r="AJ197" s="10"/>
      <c r="AK197" s="10"/>
      <c r="AL197" s="10"/>
      <c r="AM197" s="10"/>
      <c r="AN197" s="12"/>
      <c r="AO197" s="15"/>
      <c r="AP197" s="15"/>
      <c r="AQ197" s="15"/>
    </row>
    <row r="198" spans="2:43">
      <c r="B198" s="12"/>
      <c r="C198" s="12"/>
      <c r="D198" s="12"/>
      <c r="E198" s="12"/>
      <c r="F198" s="12"/>
      <c r="G198" s="12"/>
      <c r="H198" s="12"/>
      <c r="I198" s="12"/>
      <c r="J198" s="12"/>
      <c r="K198" s="12"/>
      <c r="L198" s="12"/>
      <c r="M198" s="12"/>
      <c r="N198" s="10"/>
      <c r="O198" s="12"/>
      <c r="P198" s="10"/>
      <c r="Q198" s="10"/>
      <c r="R198" s="10"/>
      <c r="S198" s="10"/>
      <c r="T198" s="12"/>
      <c r="U198" s="12"/>
      <c r="W198" s="12"/>
      <c r="X198" s="12"/>
      <c r="Y198" s="12"/>
      <c r="Z198" s="12"/>
      <c r="AA198" s="12"/>
      <c r="AB198" s="12"/>
      <c r="AC198" s="12"/>
      <c r="AD198" s="12"/>
      <c r="AE198" s="12"/>
      <c r="AF198" s="12"/>
      <c r="AG198" s="12"/>
      <c r="AH198" s="10"/>
      <c r="AI198" s="12"/>
      <c r="AJ198" s="10"/>
      <c r="AK198" s="10"/>
      <c r="AL198" s="10"/>
      <c r="AM198" s="10"/>
      <c r="AN198" s="12"/>
      <c r="AO198" s="15"/>
      <c r="AP198" s="15"/>
      <c r="AQ198" s="15"/>
    </row>
    <row r="199" spans="2:43">
      <c r="B199" s="12"/>
      <c r="C199" s="12"/>
      <c r="D199" s="12"/>
      <c r="E199" s="12"/>
      <c r="F199" s="12"/>
      <c r="G199" s="12"/>
      <c r="H199" s="12"/>
      <c r="I199" s="12"/>
      <c r="J199" s="12"/>
      <c r="K199" s="12"/>
      <c r="L199" s="12"/>
      <c r="M199" s="12"/>
      <c r="N199" s="10"/>
      <c r="O199" s="12"/>
      <c r="P199" s="10"/>
      <c r="Q199" s="10"/>
      <c r="R199" s="10"/>
      <c r="S199" s="10"/>
      <c r="T199" s="12"/>
      <c r="U199" s="12"/>
      <c r="W199" s="12"/>
      <c r="X199" s="12"/>
      <c r="Y199" s="12"/>
      <c r="Z199" s="12"/>
      <c r="AA199" s="12"/>
      <c r="AB199" s="12"/>
      <c r="AC199" s="12"/>
      <c r="AD199" s="12"/>
      <c r="AE199" s="12"/>
      <c r="AF199" s="12"/>
      <c r="AG199" s="12"/>
      <c r="AH199" s="10"/>
      <c r="AI199" s="12"/>
      <c r="AJ199" s="10"/>
      <c r="AK199" s="10"/>
      <c r="AL199" s="10"/>
      <c r="AM199" s="10"/>
      <c r="AN199" s="12"/>
      <c r="AO199" s="15"/>
      <c r="AP199" s="15"/>
      <c r="AQ199" s="15"/>
    </row>
    <row r="200" spans="2:43">
      <c r="B200" s="12"/>
      <c r="C200" s="12"/>
      <c r="D200" s="12"/>
      <c r="E200" s="12"/>
      <c r="F200" s="12"/>
      <c r="G200" s="12"/>
      <c r="H200" s="12"/>
      <c r="I200" s="12"/>
      <c r="J200" s="12"/>
      <c r="K200" s="12"/>
      <c r="L200" s="12"/>
      <c r="M200" s="12"/>
      <c r="N200" s="10"/>
      <c r="O200" s="12"/>
      <c r="P200" s="10"/>
      <c r="Q200" s="10"/>
      <c r="R200" s="10"/>
      <c r="S200" s="10"/>
      <c r="T200" s="12"/>
      <c r="U200" s="12"/>
      <c r="W200" s="12"/>
      <c r="X200" s="12"/>
      <c r="Y200" s="12"/>
      <c r="Z200" s="12"/>
      <c r="AA200" s="12"/>
      <c r="AB200" s="12"/>
      <c r="AC200" s="12"/>
      <c r="AD200" s="12"/>
      <c r="AE200" s="12"/>
      <c r="AF200" s="12"/>
      <c r="AG200" s="12"/>
      <c r="AH200" s="10"/>
      <c r="AI200" s="12"/>
      <c r="AJ200" s="10"/>
      <c r="AK200" s="10"/>
      <c r="AL200" s="10"/>
      <c r="AM200" s="10"/>
      <c r="AN200" s="12"/>
      <c r="AO200" s="15"/>
      <c r="AP200" s="15"/>
      <c r="AQ200" s="15"/>
    </row>
    <row r="201" spans="2:43">
      <c r="B201" s="12"/>
      <c r="C201" s="12"/>
      <c r="D201" s="12"/>
      <c r="E201" s="12"/>
      <c r="F201" s="12"/>
      <c r="G201" s="12"/>
      <c r="H201" s="12"/>
      <c r="I201" s="12"/>
      <c r="J201" s="12"/>
      <c r="K201" s="12"/>
      <c r="L201" s="12"/>
      <c r="M201" s="12"/>
      <c r="N201" s="10"/>
      <c r="O201" s="12"/>
      <c r="P201" s="10"/>
      <c r="Q201" s="10"/>
      <c r="R201" s="10"/>
      <c r="S201" s="10"/>
      <c r="T201" s="12"/>
      <c r="U201" s="12"/>
      <c r="W201" s="12"/>
      <c r="X201" s="12"/>
      <c r="Y201" s="12"/>
      <c r="Z201" s="12"/>
      <c r="AA201" s="12"/>
      <c r="AB201" s="12"/>
      <c r="AC201" s="12"/>
      <c r="AD201" s="12"/>
      <c r="AE201" s="12"/>
      <c r="AF201" s="12"/>
      <c r="AG201" s="12"/>
      <c r="AH201" s="10"/>
      <c r="AI201" s="12"/>
      <c r="AJ201" s="10"/>
      <c r="AK201" s="10"/>
      <c r="AL201" s="10"/>
      <c r="AM201" s="10"/>
      <c r="AN201" s="12"/>
      <c r="AO201" s="15"/>
      <c r="AP201" s="15"/>
      <c r="AQ201" s="15"/>
    </row>
    <row r="202" spans="2:43">
      <c r="B202" s="12"/>
      <c r="C202" s="12"/>
      <c r="D202" s="12"/>
      <c r="E202" s="12"/>
      <c r="F202" s="12"/>
      <c r="G202" s="12"/>
      <c r="H202" s="12"/>
      <c r="I202" s="12"/>
      <c r="J202" s="12"/>
      <c r="K202" s="12"/>
      <c r="L202" s="12"/>
      <c r="M202" s="12"/>
      <c r="N202" s="10"/>
      <c r="O202" s="12"/>
      <c r="P202" s="10"/>
      <c r="Q202" s="10"/>
      <c r="R202" s="10"/>
      <c r="S202" s="10"/>
      <c r="T202" s="12"/>
      <c r="U202" s="12"/>
      <c r="W202" s="12"/>
      <c r="X202" s="12"/>
      <c r="Y202" s="12"/>
      <c r="Z202" s="12"/>
      <c r="AA202" s="12"/>
      <c r="AB202" s="12"/>
      <c r="AC202" s="12"/>
      <c r="AD202" s="12"/>
      <c r="AE202" s="12"/>
      <c r="AF202" s="12"/>
      <c r="AG202" s="12"/>
      <c r="AH202" s="10"/>
      <c r="AI202" s="12"/>
      <c r="AJ202" s="10"/>
      <c r="AK202" s="10"/>
      <c r="AL202" s="10"/>
      <c r="AM202" s="10"/>
      <c r="AN202" s="12"/>
      <c r="AO202" s="15"/>
      <c r="AP202" s="15"/>
      <c r="AQ202" s="15"/>
    </row>
    <row r="203" spans="2:43">
      <c r="B203" s="12"/>
      <c r="C203" s="12"/>
      <c r="D203" s="12"/>
      <c r="E203" s="12"/>
      <c r="F203" s="12"/>
      <c r="G203" s="12"/>
      <c r="H203" s="12"/>
      <c r="I203" s="12"/>
      <c r="J203" s="12"/>
      <c r="K203" s="12"/>
      <c r="L203" s="12"/>
      <c r="M203" s="12"/>
      <c r="N203" s="10"/>
      <c r="O203" s="12"/>
      <c r="P203" s="10"/>
      <c r="Q203" s="10"/>
      <c r="R203" s="10"/>
      <c r="S203" s="10"/>
      <c r="T203" s="12"/>
      <c r="U203" s="12"/>
      <c r="W203" s="12"/>
      <c r="X203" s="12"/>
      <c r="Y203" s="12"/>
      <c r="Z203" s="12"/>
      <c r="AA203" s="12"/>
      <c r="AB203" s="12"/>
      <c r="AC203" s="12"/>
      <c r="AD203" s="12"/>
      <c r="AE203" s="12"/>
      <c r="AF203" s="12"/>
      <c r="AG203" s="12"/>
      <c r="AH203" s="10"/>
      <c r="AI203" s="12"/>
      <c r="AJ203" s="10"/>
      <c r="AK203" s="10"/>
      <c r="AL203" s="10"/>
      <c r="AM203" s="10"/>
      <c r="AN203" s="12"/>
      <c r="AO203" s="15"/>
      <c r="AP203" s="15"/>
      <c r="AQ203" s="15"/>
    </row>
    <row r="204" spans="2:43">
      <c r="B204" s="12"/>
      <c r="C204" s="12"/>
      <c r="D204" s="12"/>
      <c r="E204" s="12"/>
      <c r="F204" s="12"/>
      <c r="G204" s="12"/>
      <c r="H204" s="12"/>
      <c r="I204" s="12"/>
      <c r="J204" s="12"/>
      <c r="K204" s="12"/>
      <c r="L204" s="12"/>
      <c r="M204" s="12"/>
      <c r="N204" s="10"/>
      <c r="O204" s="12"/>
      <c r="P204" s="10"/>
      <c r="Q204" s="10"/>
      <c r="R204" s="10"/>
      <c r="S204" s="10"/>
      <c r="T204" s="12"/>
      <c r="U204" s="12"/>
      <c r="W204" s="12"/>
      <c r="X204" s="12"/>
      <c r="Y204" s="12"/>
      <c r="Z204" s="12"/>
      <c r="AA204" s="12"/>
      <c r="AB204" s="12"/>
      <c r="AC204" s="12"/>
      <c r="AD204" s="12"/>
      <c r="AE204" s="12"/>
      <c r="AF204" s="12"/>
      <c r="AG204" s="12"/>
      <c r="AH204" s="10"/>
      <c r="AI204" s="12"/>
      <c r="AJ204" s="10"/>
      <c r="AK204" s="10"/>
      <c r="AL204" s="10"/>
      <c r="AM204" s="10"/>
      <c r="AN204" s="12"/>
      <c r="AO204" s="15"/>
      <c r="AP204" s="15"/>
      <c r="AQ204" s="15"/>
    </row>
    <row r="205" spans="2:43">
      <c r="B205" s="12"/>
      <c r="C205" s="12"/>
      <c r="D205" s="12"/>
      <c r="E205" s="12"/>
      <c r="F205" s="12"/>
      <c r="G205" s="12"/>
      <c r="H205" s="12"/>
      <c r="I205" s="12"/>
      <c r="J205" s="12"/>
      <c r="K205" s="12"/>
      <c r="L205" s="12"/>
      <c r="M205" s="12"/>
      <c r="N205" s="10"/>
      <c r="O205" s="12"/>
      <c r="P205" s="10"/>
      <c r="Q205" s="10"/>
      <c r="R205" s="10"/>
      <c r="S205" s="10"/>
      <c r="T205" s="12"/>
      <c r="U205" s="12"/>
      <c r="W205" s="12"/>
      <c r="X205" s="12"/>
      <c r="Y205" s="12"/>
      <c r="Z205" s="12"/>
      <c r="AA205" s="12"/>
      <c r="AB205" s="12"/>
      <c r="AC205" s="12"/>
      <c r="AD205" s="12"/>
      <c r="AE205" s="12"/>
      <c r="AF205" s="12"/>
      <c r="AG205" s="12"/>
      <c r="AH205" s="10"/>
      <c r="AI205" s="12"/>
      <c r="AJ205" s="10"/>
      <c r="AK205" s="10"/>
      <c r="AL205" s="10"/>
      <c r="AM205" s="10"/>
      <c r="AN205" s="12"/>
      <c r="AO205" s="15"/>
      <c r="AP205" s="15"/>
      <c r="AQ205" s="15"/>
    </row>
    <row r="206" spans="2:43">
      <c r="B206" s="12"/>
      <c r="C206" s="12"/>
      <c r="D206" s="12"/>
      <c r="E206" s="12"/>
      <c r="F206" s="12"/>
      <c r="G206" s="12"/>
      <c r="H206" s="12"/>
      <c r="I206" s="12"/>
      <c r="J206" s="12"/>
      <c r="K206" s="12"/>
      <c r="L206" s="12"/>
      <c r="M206" s="12"/>
      <c r="N206" s="10"/>
      <c r="O206" s="12"/>
      <c r="P206" s="10"/>
      <c r="Q206" s="10"/>
      <c r="R206" s="10"/>
      <c r="S206" s="10"/>
      <c r="T206" s="12"/>
      <c r="U206" s="12"/>
      <c r="W206" s="12"/>
      <c r="X206" s="12"/>
      <c r="Y206" s="12"/>
      <c r="Z206" s="12"/>
      <c r="AA206" s="12"/>
      <c r="AB206" s="12"/>
      <c r="AC206" s="12"/>
      <c r="AD206" s="12"/>
      <c r="AE206" s="12"/>
      <c r="AF206" s="12"/>
      <c r="AG206" s="12"/>
      <c r="AH206" s="10"/>
      <c r="AI206" s="12"/>
      <c r="AJ206" s="10"/>
      <c r="AK206" s="10"/>
      <c r="AL206" s="10"/>
      <c r="AM206" s="10"/>
      <c r="AN206" s="12"/>
      <c r="AO206" s="15"/>
      <c r="AP206" s="15"/>
      <c r="AQ206" s="15"/>
    </row>
    <row r="207" spans="2:43">
      <c r="B207" s="12"/>
      <c r="C207" s="12"/>
      <c r="D207" s="12"/>
      <c r="E207" s="12"/>
      <c r="F207" s="12"/>
      <c r="G207" s="12"/>
      <c r="H207" s="12"/>
      <c r="I207" s="12"/>
      <c r="J207" s="12"/>
      <c r="K207" s="12"/>
      <c r="L207" s="12"/>
      <c r="M207" s="12"/>
      <c r="N207" s="10"/>
      <c r="O207" s="12"/>
      <c r="P207" s="10"/>
      <c r="Q207" s="10"/>
      <c r="R207" s="10"/>
      <c r="S207" s="10"/>
      <c r="T207" s="12"/>
      <c r="U207" s="12"/>
      <c r="W207" s="12"/>
      <c r="X207" s="12"/>
      <c r="Y207" s="12"/>
      <c r="Z207" s="12"/>
      <c r="AA207" s="12"/>
      <c r="AB207" s="12"/>
      <c r="AC207" s="12"/>
      <c r="AD207" s="12"/>
      <c r="AE207" s="12"/>
      <c r="AF207" s="12"/>
      <c r="AG207" s="12"/>
      <c r="AH207" s="10"/>
      <c r="AI207" s="12"/>
      <c r="AJ207" s="10"/>
      <c r="AK207" s="10"/>
      <c r="AL207" s="10"/>
      <c r="AM207" s="10"/>
      <c r="AN207" s="12"/>
      <c r="AO207" s="15"/>
      <c r="AP207" s="15"/>
      <c r="AQ207" s="15"/>
    </row>
    <row r="208" spans="2:43">
      <c r="B208" s="12"/>
      <c r="C208" s="12"/>
      <c r="D208" s="12"/>
      <c r="E208" s="12"/>
      <c r="F208" s="12"/>
      <c r="G208" s="12"/>
      <c r="H208" s="12"/>
      <c r="I208" s="12"/>
      <c r="J208" s="12"/>
      <c r="K208" s="12"/>
      <c r="L208" s="12"/>
      <c r="M208" s="12"/>
      <c r="N208" s="10"/>
      <c r="O208" s="12"/>
      <c r="P208" s="10"/>
      <c r="Q208" s="10"/>
      <c r="R208" s="10"/>
      <c r="S208" s="10"/>
      <c r="T208" s="12"/>
      <c r="U208" s="12"/>
      <c r="W208" s="12"/>
      <c r="X208" s="12"/>
      <c r="Y208" s="12"/>
      <c r="Z208" s="12"/>
      <c r="AA208" s="12"/>
      <c r="AB208" s="12"/>
      <c r="AC208" s="12"/>
      <c r="AD208" s="12"/>
      <c r="AE208" s="12"/>
      <c r="AF208" s="12"/>
      <c r="AG208" s="12"/>
      <c r="AH208" s="10"/>
      <c r="AI208" s="12"/>
      <c r="AJ208" s="10"/>
      <c r="AK208" s="10"/>
      <c r="AL208" s="10"/>
      <c r="AM208" s="10"/>
      <c r="AN208" s="12"/>
      <c r="AO208" s="15"/>
      <c r="AP208" s="15"/>
      <c r="AQ208" s="15"/>
    </row>
    <row r="209" spans="2:43">
      <c r="B209" s="12"/>
      <c r="C209" s="12"/>
      <c r="D209" s="12"/>
      <c r="E209" s="12"/>
      <c r="F209" s="12"/>
      <c r="G209" s="12"/>
      <c r="H209" s="12"/>
      <c r="I209" s="12"/>
      <c r="J209" s="12"/>
      <c r="K209" s="12"/>
      <c r="L209" s="12"/>
      <c r="M209" s="12"/>
      <c r="N209" s="10"/>
      <c r="O209" s="12"/>
      <c r="P209" s="10"/>
      <c r="Q209" s="10"/>
      <c r="R209" s="10"/>
      <c r="S209" s="10"/>
      <c r="T209" s="12"/>
      <c r="U209" s="12"/>
      <c r="W209" s="12"/>
      <c r="X209" s="12"/>
      <c r="Y209" s="12"/>
      <c r="Z209" s="12"/>
      <c r="AA209" s="12"/>
      <c r="AB209" s="12"/>
      <c r="AC209" s="12"/>
      <c r="AD209" s="12"/>
      <c r="AE209" s="12"/>
      <c r="AF209" s="12"/>
      <c r="AG209" s="12"/>
      <c r="AH209" s="10"/>
      <c r="AI209" s="12"/>
      <c r="AJ209" s="10"/>
      <c r="AK209" s="10"/>
      <c r="AL209" s="10"/>
      <c r="AM209" s="10"/>
      <c r="AN209" s="12"/>
      <c r="AO209" s="15"/>
      <c r="AP209" s="15"/>
      <c r="AQ209" s="15"/>
    </row>
    <row r="210" spans="2:43">
      <c r="B210" s="12"/>
      <c r="C210" s="12"/>
      <c r="D210" s="12"/>
      <c r="E210" s="12"/>
      <c r="F210" s="12"/>
      <c r="G210" s="12"/>
      <c r="H210" s="12"/>
      <c r="I210" s="12"/>
      <c r="J210" s="12"/>
      <c r="K210" s="12"/>
      <c r="L210" s="12"/>
      <c r="M210" s="12"/>
      <c r="N210" s="10"/>
      <c r="O210" s="12"/>
      <c r="P210" s="10"/>
      <c r="Q210" s="10"/>
      <c r="R210" s="10"/>
      <c r="S210" s="10"/>
      <c r="T210" s="12"/>
      <c r="U210" s="12"/>
      <c r="W210" s="12"/>
      <c r="X210" s="12"/>
      <c r="Y210" s="12"/>
      <c r="Z210" s="12"/>
      <c r="AA210" s="12"/>
      <c r="AB210" s="12"/>
      <c r="AC210" s="12"/>
      <c r="AD210" s="12"/>
      <c r="AE210" s="12"/>
      <c r="AF210" s="12"/>
      <c r="AG210" s="12"/>
      <c r="AH210" s="10"/>
      <c r="AI210" s="12"/>
      <c r="AJ210" s="10"/>
      <c r="AK210" s="10"/>
      <c r="AL210" s="10"/>
      <c r="AM210" s="10"/>
      <c r="AN210" s="12"/>
      <c r="AO210" s="15"/>
      <c r="AP210" s="15"/>
      <c r="AQ210" s="15"/>
    </row>
    <row r="211" spans="2:43">
      <c r="B211" s="12"/>
      <c r="C211" s="12"/>
      <c r="D211" s="12"/>
      <c r="E211" s="12"/>
      <c r="F211" s="12"/>
      <c r="G211" s="12"/>
      <c r="H211" s="12"/>
      <c r="I211" s="12"/>
      <c r="J211" s="12"/>
      <c r="K211" s="12"/>
      <c r="L211" s="12"/>
      <c r="M211" s="12"/>
      <c r="N211" s="10"/>
      <c r="O211" s="12"/>
      <c r="P211" s="10"/>
      <c r="Q211" s="10"/>
      <c r="R211" s="10"/>
      <c r="S211" s="10"/>
      <c r="T211" s="12"/>
      <c r="U211" s="12"/>
      <c r="W211" s="12"/>
      <c r="X211" s="12"/>
      <c r="Y211" s="12"/>
      <c r="Z211" s="12"/>
      <c r="AA211" s="12"/>
      <c r="AB211" s="12"/>
      <c r="AC211" s="12"/>
      <c r="AD211" s="12"/>
      <c r="AE211" s="12"/>
      <c r="AF211" s="12"/>
      <c r="AG211" s="12"/>
      <c r="AH211" s="10"/>
      <c r="AI211" s="12"/>
      <c r="AJ211" s="10"/>
      <c r="AK211" s="10"/>
      <c r="AL211" s="10"/>
      <c r="AM211" s="10"/>
      <c r="AN211" s="12"/>
      <c r="AO211" s="15"/>
      <c r="AP211" s="15"/>
      <c r="AQ211" s="15"/>
    </row>
    <row r="212" spans="2:43">
      <c r="B212" s="12"/>
      <c r="C212" s="12"/>
      <c r="D212" s="12"/>
      <c r="E212" s="12"/>
      <c r="F212" s="12"/>
      <c r="G212" s="12"/>
      <c r="H212" s="12"/>
      <c r="I212" s="12"/>
      <c r="J212" s="12"/>
      <c r="K212" s="12"/>
      <c r="L212" s="12"/>
      <c r="M212" s="12"/>
      <c r="N212" s="10"/>
      <c r="O212" s="12"/>
      <c r="P212" s="10"/>
      <c r="Q212" s="10"/>
      <c r="R212" s="10"/>
      <c r="S212" s="10"/>
      <c r="T212" s="12"/>
      <c r="U212" s="12"/>
      <c r="W212" s="12"/>
      <c r="X212" s="12"/>
      <c r="Y212" s="12"/>
      <c r="Z212" s="12"/>
      <c r="AA212" s="12"/>
      <c r="AB212" s="12"/>
      <c r="AC212" s="12"/>
      <c r="AD212" s="12"/>
      <c r="AE212" s="12"/>
      <c r="AF212" s="12"/>
      <c r="AG212" s="12"/>
      <c r="AH212" s="10"/>
      <c r="AI212" s="12"/>
      <c r="AJ212" s="10"/>
      <c r="AK212" s="10"/>
      <c r="AL212" s="10"/>
      <c r="AM212" s="10"/>
      <c r="AN212" s="12"/>
      <c r="AO212" s="15"/>
      <c r="AP212" s="15"/>
      <c r="AQ212" s="15"/>
    </row>
    <row r="213" spans="2:43">
      <c r="B213" s="12"/>
      <c r="C213" s="12"/>
      <c r="D213" s="12"/>
      <c r="E213" s="12"/>
      <c r="F213" s="12"/>
      <c r="G213" s="12"/>
      <c r="H213" s="12"/>
      <c r="I213" s="12"/>
      <c r="J213" s="12"/>
      <c r="K213" s="12"/>
      <c r="L213" s="12"/>
      <c r="M213" s="12"/>
      <c r="N213" s="10"/>
      <c r="O213" s="12"/>
      <c r="P213" s="10"/>
      <c r="Q213" s="10"/>
      <c r="R213" s="10"/>
      <c r="S213" s="10"/>
      <c r="T213" s="12"/>
      <c r="U213" s="12"/>
      <c r="W213" s="12"/>
      <c r="X213" s="12"/>
      <c r="Y213" s="12"/>
      <c r="Z213" s="12"/>
      <c r="AA213" s="12"/>
      <c r="AB213" s="12"/>
      <c r="AC213" s="12"/>
      <c r="AD213" s="12"/>
      <c r="AE213" s="12"/>
      <c r="AF213" s="12"/>
      <c r="AG213" s="12"/>
      <c r="AH213" s="10"/>
      <c r="AI213" s="12"/>
      <c r="AJ213" s="10"/>
      <c r="AK213" s="10"/>
      <c r="AL213" s="10"/>
      <c r="AM213" s="10"/>
      <c r="AN213" s="12"/>
      <c r="AO213" s="15"/>
      <c r="AP213" s="15"/>
      <c r="AQ213" s="15"/>
    </row>
    <row r="214" spans="2:43">
      <c r="B214" s="12"/>
      <c r="C214" s="12"/>
      <c r="D214" s="12"/>
      <c r="E214" s="12"/>
      <c r="F214" s="12"/>
      <c r="G214" s="12"/>
      <c r="H214" s="12"/>
      <c r="I214" s="12"/>
      <c r="J214" s="12"/>
      <c r="K214" s="12"/>
      <c r="L214" s="12"/>
      <c r="M214" s="12"/>
      <c r="N214" s="10"/>
      <c r="O214" s="12"/>
      <c r="P214" s="10"/>
      <c r="Q214" s="10"/>
      <c r="R214" s="10"/>
      <c r="S214" s="10"/>
      <c r="T214" s="12"/>
      <c r="U214" s="12"/>
      <c r="W214" s="12"/>
      <c r="X214" s="12"/>
      <c r="Y214" s="12"/>
      <c r="Z214" s="12"/>
      <c r="AA214" s="12"/>
      <c r="AB214" s="12"/>
      <c r="AC214" s="12"/>
      <c r="AD214" s="12"/>
      <c r="AE214" s="12"/>
      <c r="AF214" s="12"/>
      <c r="AG214" s="12"/>
      <c r="AH214" s="10"/>
      <c r="AI214" s="12"/>
      <c r="AJ214" s="10"/>
      <c r="AK214" s="10"/>
      <c r="AL214" s="10"/>
      <c r="AM214" s="10"/>
      <c r="AN214" s="12"/>
      <c r="AO214" s="15"/>
      <c r="AP214" s="15"/>
      <c r="AQ214" s="15"/>
    </row>
    <row r="215" spans="2:43">
      <c r="B215" s="12"/>
      <c r="C215" s="12"/>
      <c r="D215" s="12"/>
      <c r="E215" s="12"/>
      <c r="F215" s="12"/>
      <c r="G215" s="12"/>
      <c r="H215" s="12"/>
      <c r="I215" s="12"/>
      <c r="J215" s="12"/>
      <c r="K215" s="12"/>
      <c r="L215" s="12"/>
      <c r="M215" s="12"/>
      <c r="N215" s="10"/>
      <c r="O215" s="12"/>
      <c r="P215" s="10"/>
      <c r="Q215" s="10"/>
      <c r="R215" s="10"/>
      <c r="S215" s="10"/>
      <c r="T215" s="12"/>
      <c r="U215" s="12"/>
      <c r="W215" s="12"/>
      <c r="X215" s="12"/>
      <c r="Y215" s="12"/>
      <c r="Z215" s="12"/>
      <c r="AA215" s="12"/>
      <c r="AB215" s="12"/>
      <c r="AC215" s="12"/>
      <c r="AD215" s="12"/>
      <c r="AE215" s="12"/>
      <c r="AF215" s="12"/>
      <c r="AG215" s="12"/>
      <c r="AH215" s="10"/>
      <c r="AI215" s="12"/>
      <c r="AJ215" s="10"/>
      <c r="AK215" s="10"/>
      <c r="AL215" s="10"/>
      <c r="AM215" s="10"/>
      <c r="AN215" s="12"/>
      <c r="AO215" s="15"/>
      <c r="AP215" s="15"/>
      <c r="AQ215" s="15"/>
    </row>
    <row r="216" spans="2:43">
      <c r="B216" s="12"/>
      <c r="C216" s="12"/>
      <c r="D216" s="12"/>
      <c r="E216" s="12"/>
      <c r="F216" s="12"/>
      <c r="G216" s="12"/>
      <c r="H216" s="12"/>
      <c r="I216" s="12"/>
      <c r="J216" s="12"/>
      <c r="K216" s="12"/>
      <c r="L216" s="12"/>
      <c r="M216" s="12"/>
      <c r="N216" s="10"/>
      <c r="O216" s="12"/>
      <c r="P216" s="10"/>
      <c r="Q216" s="10"/>
      <c r="R216" s="10"/>
      <c r="S216" s="10"/>
      <c r="T216" s="12"/>
      <c r="U216" s="12"/>
      <c r="W216" s="12"/>
      <c r="X216" s="12"/>
      <c r="Y216" s="12"/>
      <c r="Z216" s="12"/>
      <c r="AA216" s="12"/>
      <c r="AB216" s="12"/>
      <c r="AC216" s="12"/>
      <c r="AD216" s="12"/>
      <c r="AE216" s="12"/>
      <c r="AF216" s="12"/>
      <c r="AG216" s="12"/>
      <c r="AH216" s="10"/>
      <c r="AI216" s="12"/>
      <c r="AJ216" s="10"/>
      <c r="AK216" s="10"/>
      <c r="AL216" s="10"/>
      <c r="AM216" s="10"/>
      <c r="AN216" s="12"/>
      <c r="AO216" s="15"/>
      <c r="AP216" s="15"/>
      <c r="AQ216" s="15"/>
    </row>
    <row r="217" spans="2:43">
      <c r="B217" s="12"/>
      <c r="C217" s="12"/>
      <c r="D217" s="12"/>
      <c r="E217" s="12"/>
      <c r="F217" s="12"/>
      <c r="G217" s="12"/>
      <c r="H217" s="12"/>
      <c r="I217" s="12"/>
      <c r="J217" s="12"/>
      <c r="K217" s="12"/>
      <c r="L217" s="12"/>
      <c r="M217" s="12"/>
      <c r="N217" s="10"/>
      <c r="O217" s="12"/>
      <c r="P217" s="10"/>
      <c r="Q217" s="10"/>
      <c r="R217" s="10"/>
      <c r="S217" s="10"/>
      <c r="T217" s="12"/>
      <c r="U217" s="12"/>
      <c r="W217" s="12"/>
      <c r="X217" s="12"/>
      <c r="Y217" s="12"/>
      <c r="Z217" s="12"/>
      <c r="AA217" s="12"/>
      <c r="AB217" s="12"/>
      <c r="AC217" s="12"/>
      <c r="AD217" s="12"/>
      <c r="AE217" s="12"/>
      <c r="AF217" s="12"/>
      <c r="AG217" s="12"/>
      <c r="AH217" s="10"/>
      <c r="AI217" s="12"/>
      <c r="AJ217" s="10"/>
      <c r="AK217" s="10"/>
      <c r="AL217" s="10"/>
      <c r="AM217" s="10"/>
      <c r="AN217" s="12"/>
      <c r="AO217" s="15"/>
      <c r="AP217" s="15"/>
      <c r="AQ217" s="15"/>
    </row>
    <row r="218" spans="2:43">
      <c r="B218" s="12"/>
      <c r="C218" s="12"/>
      <c r="D218" s="12"/>
      <c r="E218" s="12"/>
      <c r="F218" s="12"/>
      <c r="G218" s="12"/>
      <c r="H218" s="12"/>
      <c r="I218" s="12"/>
      <c r="J218" s="12"/>
      <c r="K218" s="12"/>
      <c r="L218" s="12"/>
      <c r="M218" s="12"/>
      <c r="N218" s="10"/>
      <c r="O218" s="12"/>
      <c r="P218" s="10"/>
      <c r="Q218" s="10"/>
      <c r="R218" s="10"/>
      <c r="S218" s="10"/>
      <c r="T218" s="12"/>
      <c r="U218" s="12"/>
      <c r="W218" s="12"/>
      <c r="X218" s="12"/>
      <c r="Y218" s="12"/>
      <c r="Z218" s="12"/>
      <c r="AA218" s="12"/>
      <c r="AB218" s="12"/>
      <c r="AC218" s="12"/>
      <c r="AD218" s="12"/>
      <c r="AE218" s="12"/>
      <c r="AF218" s="12"/>
      <c r="AG218" s="12"/>
      <c r="AH218" s="10"/>
      <c r="AI218" s="12"/>
      <c r="AJ218" s="10"/>
      <c r="AK218" s="10"/>
      <c r="AL218" s="10"/>
      <c r="AM218" s="10"/>
      <c r="AN218" s="12"/>
      <c r="AO218" s="15"/>
      <c r="AP218" s="15"/>
      <c r="AQ218" s="15"/>
    </row>
    <row r="219" spans="2:43">
      <c r="B219" s="12"/>
      <c r="C219" s="12"/>
      <c r="D219" s="12"/>
      <c r="E219" s="12"/>
      <c r="F219" s="12"/>
      <c r="G219" s="12"/>
      <c r="H219" s="12"/>
      <c r="I219" s="12"/>
      <c r="J219" s="12"/>
      <c r="K219" s="12"/>
      <c r="L219" s="12"/>
      <c r="M219" s="12"/>
      <c r="N219" s="10"/>
      <c r="O219" s="12"/>
      <c r="P219" s="10"/>
      <c r="Q219" s="10"/>
      <c r="R219" s="10"/>
      <c r="S219" s="10"/>
      <c r="T219" s="12"/>
      <c r="U219" s="12"/>
      <c r="W219" s="12"/>
      <c r="X219" s="12"/>
      <c r="Y219" s="12"/>
      <c r="Z219" s="12"/>
      <c r="AA219" s="12"/>
      <c r="AB219" s="12"/>
      <c r="AC219" s="12"/>
      <c r="AD219" s="12"/>
      <c r="AE219" s="12"/>
      <c r="AF219" s="12"/>
      <c r="AG219" s="12"/>
      <c r="AH219" s="10"/>
      <c r="AI219" s="12"/>
      <c r="AJ219" s="10"/>
      <c r="AK219" s="10"/>
      <c r="AL219" s="10"/>
      <c r="AM219" s="10"/>
      <c r="AN219" s="12"/>
      <c r="AO219" s="15"/>
      <c r="AP219" s="15"/>
      <c r="AQ219" s="15"/>
    </row>
    <row r="220" spans="2:43">
      <c r="B220" s="12"/>
      <c r="C220" s="12"/>
      <c r="D220" s="12"/>
      <c r="E220" s="12"/>
      <c r="F220" s="12"/>
      <c r="G220" s="12"/>
      <c r="H220" s="12"/>
      <c r="I220" s="12"/>
      <c r="J220" s="12"/>
      <c r="K220" s="12"/>
      <c r="L220" s="12"/>
      <c r="M220" s="12"/>
      <c r="N220" s="10"/>
      <c r="O220" s="12"/>
      <c r="P220" s="10"/>
      <c r="Q220" s="10"/>
      <c r="R220" s="10"/>
      <c r="S220" s="10"/>
      <c r="T220" s="12"/>
      <c r="U220" s="12"/>
      <c r="W220" s="12"/>
      <c r="X220" s="12"/>
      <c r="Y220" s="12"/>
      <c r="Z220" s="12"/>
      <c r="AA220" s="12"/>
      <c r="AB220" s="12"/>
      <c r="AC220" s="12"/>
      <c r="AD220" s="12"/>
      <c r="AE220" s="12"/>
      <c r="AF220" s="12"/>
      <c r="AG220" s="12"/>
      <c r="AH220" s="10"/>
      <c r="AI220" s="12"/>
      <c r="AJ220" s="10"/>
      <c r="AK220" s="10"/>
      <c r="AL220" s="10"/>
      <c r="AM220" s="10"/>
      <c r="AN220" s="12"/>
      <c r="AO220" s="15"/>
      <c r="AP220" s="15"/>
      <c r="AQ220" s="15"/>
    </row>
    <row r="221" spans="2:43">
      <c r="B221" s="12"/>
      <c r="C221" s="12"/>
      <c r="D221" s="12"/>
      <c r="E221" s="12"/>
      <c r="F221" s="12"/>
      <c r="G221" s="12"/>
      <c r="H221" s="12"/>
      <c r="I221" s="12"/>
      <c r="J221" s="12"/>
      <c r="K221" s="12"/>
      <c r="L221" s="12"/>
      <c r="M221" s="12"/>
      <c r="N221" s="10"/>
      <c r="O221" s="12"/>
      <c r="P221" s="10"/>
      <c r="Q221" s="10"/>
      <c r="R221" s="10"/>
      <c r="S221" s="10"/>
      <c r="T221" s="12"/>
      <c r="U221" s="12"/>
      <c r="W221" s="12"/>
      <c r="X221" s="12"/>
      <c r="Y221" s="12"/>
      <c r="Z221" s="12"/>
      <c r="AA221" s="12"/>
      <c r="AB221" s="12"/>
      <c r="AC221" s="12"/>
      <c r="AD221" s="12"/>
      <c r="AE221" s="12"/>
      <c r="AF221" s="12"/>
      <c r="AG221" s="12"/>
      <c r="AH221" s="10"/>
      <c r="AI221" s="12"/>
      <c r="AJ221" s="10"/>
      <c r="AK221" s="10"/>
      <c r="AL221" s="10"/>
      <c r="AM221" s="10"/>
      <c r="AN221" s="12"/>
      <c r="AO221" s="15"/>
      <c r="AP221" s="15"/>
      <c r="AQ221" s="15"/>
    </row>
    <row r="222" spans="2:43">
      <c r="B222" s="12"/>
      <c r="C222" s="12"/>
      <c r="D222" s="12"/>
      <c r="E222" s="12"/>
      <c r="F222" s="12"/>
      <c r="G222" s="12"/>
      <c r="H222" s="12"/>
      <c r="I222" s="12"/>
      <c r="J222" s="12"/>
      <c r="K222" s="12"/>
      <c r="L222" s="12"/>
      <c r="M222" s="12"/>
      <c r="N222" s="10"/>
      <c r="O222" s="12"/>
      <c r="P222" s="10"/>
      <c r="Q222" s="10"/>
      <c r="R222" s="10"/>
      <c r="S222" s="10"/>
      <c r="T222" s="12"/>
      <c r="U222" s="12"/>
      <c r="W222" s="12"/>
      <c r="X222" s="12"/>
      <c r="Y222" s="12"/>
      <c r="Z222" s="12"/>
      <c r="AA222" s="12"/>
      <c r="AB222" s="12"/>
      <c r="AC222" s="12"/>
      <c r="AD222" s="12"/>
      <c r="AE222" s="12"/>
      <c r="AF222" s="12"/>
      <c r="AG222" s="12"/>
      <c r="AH222" s="10"/>
      <c r="AI222" s="12"/>
      <c r="AJ222" s="10"/>
      <c r="AK222" s="10"/>
      <c r="AL222" s="10"/>
      <c r="AM222" s="10"/>
      <c r="AN222" s="12"/>
      <c r="AO222" s="15"/>
      <c r="AP222" s="15"/>
      <c r="AQ222" s="15"/>
    </row>
    <row r="223" spans="2:43">
      <c r="B223" s="12"/>
      <c r="C223" s="12"/>
      <c r="D223" s="12"/>
      <c r="E223" s="12"/>
      <c r="F223" s="12"/>
      <c r="G223" s="12"/>
      <c r="H223" s="12"/>
      <c r="I223" s="12"/>
      <c r="J223" s="12"/>
      <c r="K223" s="12"/>
      <c r="L223" s="12"/>
      <c r="M223" s="12"/>
      <c r="N223" s="10"/>
      <c r="O223" s="12"/>
      <c r="P223" s="10"/>
      <c r="Q223" s="10"/>
      <c r="R223" s="10"/>
      <c r="S223" s="10"/>
      <c r="T223" s="12"/>
      <c r="U223" s="12"/>
      <c r="W223" s="12"/>
      <c r="X223" s="12"/>
      <c r="Y223" s="12"/>
      <c r="Z223" s="12"/>
      <c r="AA223" s="12"/>
      <c r="AB223" s="12"/>
      <c r="AC223" s="12"/>
      <c r="AD223" s="12"/>
      <c r="AE223" s="12"/>
      <c r="AF223" s="12"/>
      <c r="AG223" s="12"/>
      <c r="AH223" s="10"/>
      <c r="AI223" s="12"/>
      <c r="AJ223" s="10"/>
      <c r="AK223" s="10"/>
      <c r="AL223" s="10"/>
      <c r="AM223" s="10"/>
      <c r="AN223" s="12"/>
      <c r="AO223" s="15"/>
      <c r="AP223" s="15"/>
      <c r="AQ223" s="15"/>
    </row>
    <row r="224" spans="2:43">
      <c r="B224" s="12"/>
      <c r="C224" s="12"/>
      <c r="D224" s="12"/>
      <c r="E224" s="12"/>
      <c r="F224" s="12"/>
      <c r="G224" s="12"/>
      <c r="H224" s="12"/>
      <c r="I224" s="12"/>
      <c r="J224" s="12"/>
      <c r="K224" s="12"/>
      <c r="L224" s="12"/>
      <c r="M224" s="12"/>
      <c r="N224" s="10"/>
      <c r="O224" s="12"/>
      <c r="P224" s="10"/>
      <c r="Q224" s="10"/>
      <c r="R224" s="10"/>
      <c r="S224" s="10"/>
      <c r="T224" s="12"/>
      <c r="U224" s="12"/>
      <c r="W224" s="12"/>
      <c r="X224" s="12"/>
      <c r="Y224" s="12"/>
      <c r="Z224" s="12"/>
      <c r="AA224" s="12"/>
      <c r="AB224" s="12"/>
      <c r="AC224" s="12"/>
      <c r="AD224" s="12"/>
      <c r="AE224" s="12"/>
      <c r="AF224" s="12"/>
      <c r="AG224" s="12"/>
      <c r="AH224" s="10"/>
      <c r="AI224" s="12"/>
      <c r="AJ224" s="10"/>
      <c r="AK224" s="10"/>
      <c r="AL224" s="10"/>
      <c r="AM224" s="10"/>
      <c r="AN224" s="12"/>
      <c r="AO224" s="15"/>
      <c r="AP224" s="15"/>
      <c r="AQ224" s="15"/>
    </row>
    <row r="225" spans="2:43">
      <c r="B225" s="12"/>
      <c r="C225" s="12"/>
      <c r="D225" s="12"/>
      <c r="E225" s="12"/>
      <c r="F225" s="12"/>
      <c r="G225" s="12"/>
      <c r="H225" s="12"/>
      <c r="I225" s="12"/>
      <c r="J225" s="12"/>
      <c r="K225" s="12"/>
      <c r="L225" s="12"/>
      <c r="M225" s="12"/>
      <c r="N225" s="10"/>
      <c r="O225" s="12"/>
      <c r="P225" s="10"/>
      <c r="Q225" s="10"/>
      <c r="R225" s="10"/>
      <c r="S225" s="10"/>
      <c r="T225" s="12"/>
      <c r="U225" s="12"/>
      <c r="W225" s="12"/>
      <c r="X225" s="12"/>
      <c r="Y225" s="12"/>
      <c r="Z225" s="12"/>
      <c r="AA225" s="12"/>
      <c r="AB225" s="12"/>
      <c r="AC225" s="12"/>
      <c r="AD225" s="12"/>
      <c r="AE225" s="12"/>
      <c r="AF225" s="12"/>
      <c r="AG225" s="12"/>
      <c r="AH225" s="10"/>
      <c r="AI225" s="12"/>
      <c r="AJ225" s="10"/>
      <c r="AK225" s="10"/>
      <c r="AL225" s="10"/>
      <c r="AM225" s="10"/>
      <c r="AN225" s="12"/>
      <c r="AO225" s="15"/>
      <c r="AP225" s="15"/>
      <c r="AQ225" s="15"/>
    </row>
    <row r="226" spans="2:43">
      <c r="B226" s="12"/>
      <c r="C226" s="12"/>
      <c r="D226" s="12"/>
      <c r="E226" s="12"/>
      <c r="F226" s="12"/>
      <c r="G226" s="12"/>
      <c r="H226" s="12"/>
      <c r="I226" s="12"/>
      <c r="J226" s="12"/>
      <c r="K226" s="12"/>
      <c r="L226" s="12"/>
      <c r="M226" s="12"/>
      <c r="N226" s="10"/>
      <c r="O226" s="12"/>
      <c r="P226" s="10"/>
      <c r="Q226" s="10"/>
      <c r="R226" s="10"/>
      <c r="S226" s="10"/>
      <c r="T226" s="12"/>
      <c r="U226" s="12"/>
      <c r="W226" s="12"/>
      <c r="X226" s="12"/>
      <c r="Y226" s="12"/>
      <c r="Z226" s="12"/>
      <c r="AA226" s="12"/>
      <c r="AB226" s="12"/>
      <c r="AC226" s="12"/>
      <c r="AD226" s="12"/>
      <c r="AE226" s="12"/>
      <c r="AF226" s="12"/>
      <c r="AG226" s="12"/>
      <c r="AH226" s="10"/>
      <c r="AI226" s="12"/>
      <c r="AJ226" s="10"/>
      <c r="AK226" s="10"/>
      <c r="AL226" s="10"/>
      <c r="AM226" s="10"/>
      <c r="AN226" s="12"/>
      <c r="AO226" s="15"/>
      <c r="AP226" s="15"/>
      <c r="AQ226" s="15"/>
    </row>
    <row r="227" spans="2:43">
      <c r="B227" s="12"/>
      <c r="C227" s="12"/>
      <c r="D227" s="12"/>
      <c r="E227" s="12"/>
      <c r="F227" s="12"/>
      <c r="G227" s="12"/>
      <c r="H227" s="12"/>
      <c r="I227" s="12"/>
      <c r="J227" s="12"/>
      <c r="K227" s="12"/>
      <c r="L227" s="12"/>
      <c r="M227" s="12"/>
      <c r="N227" s="10"/>
      <c r="O227" s="12"/>
      <c r="P227" s="10"/>
      <c r="Q227" s="10"/>
      <c r="R227" s="10"/>
      <c r="S227" s="10"/>
      <c r="T227" s="12"/>
      <c r="U227" s="12"/>
      <c r="W227" s="12"/>
      <c r="X227" s="12"/>
      <c r="Y227" s="12"/>
      <c r="Z227" s="12"/>
      <c r="AA227" s="12"/>
      <c r="AB227" s="12"/>
      <c r="AC227" s="12"/>
      <c r="AD227" s="12"/>
      <c r="AE227" s="12"/>
      <c r="AF227" s="12"/>
      <c r="AG227" s="12"/>
      <c r="AH227" s="10"/>
      <c r="AI227" s="12"/>
      <c r="AJ227" s="10"/>
      <c r="AK227" s="10"/>
      <c r="AL227" s="10"/>
      <c r="AM227" s="10"/>
      <c r="AN227" s="12"/>
      <c r="AO227" s="15"/>
      <c r="AP227" s="15"/>
      <c r="AQ227" s="15"/>
    </row>
    <row r="228" spans="2:43">
      <c r="B228" s="12"/>
      <c r="C228" s="12"/>
      <c r="D228" s="12"/>
      <c r="E228" s="12"/>
      <c r="F228" s="12"/>
      <c r="G228" s="12"/>
      <c r="H228" s="12"/>
      <c r="I228" s="12"/>
      <c r="J228" s="12"/>
      <c r="K228" s="12"/>
      <c r="L228" s="12"/>
      <c r="M228" s="12"/>
      <c r="N228" s="10"/>
      <c r="O228" s="12"/>
      <c r="P228" s="10"/>
      <c r="Q228" s="10"/>
      <c r="R228" s="10"/>
      <c r="S228" s="10"/>
      <c r="T228" s="12"/>
      <c r="U228" s="12"/>
      <c r="W228" s="12"/>
      <c r="X228" s="12"/>
      <c r="Y228" s="12"/>
      <c r="Z228" s="12"/>
      <c r="AA228" s="12"/>
      <c r="AB228" s="12"/>
      <c r="AC228" s="12"/>
      <c r="AD228" s="12"/>
      <c r="AE228" s="12"/>
      <c r="AF228" s="12"/>
      <c r="AG228" s="12"/>
      <c r="AH228" s="10"/>
      <c r="AI228" s="12"/>
      <c r="AJ228" s="10"/>
      <c r="AK228" s="10"/>
      <c r="AL228" s="10"/>
      <c r="AM228" s="10"/>
      <c r="AN228" s="12"/>
      <c r="AO228" s="15"/>
      <c r="AP228" s="15"/>
      <c r="AQ228" s="15"/>
    </row>
    <row r="229" spans="2:43">
      <c r="B229" s="12"/>
      <c r="C229" s="12"/>
      <c r="D229" s="12"/>
      <c r="E229" s="12"/>
      <c r="F229" s="12"/>
      <c r="G229" s="12"/>
      <c r="H229" s="12"/>
      <c r="I229" s="12"/>
      <c r="J229" s="12"/>
      <c r="K229" s="12"/>
      <c r="L229" s="12"/>
      <c r="M229" s="12"/>
      <c r="N229" s="10"/>
      <c r="O229" s="12"/>
      <c r="P229" s="10"/>
      <c r="Q229" s="10"/>
      <c r="R229" s="10"/>
      <c r="S229" s="10"/>
      <c r="T229" s="12"/>
      <c r="U229" s="12"/>
      <c r="W229" s="12"/>
      <c r="X229" s="12"/>
      <c r="Y229" s="12"/>
      <c r="Z229" s="12"/>
      <c r="AA229" s="12"/>
      <c r="AB229" s="12"/>
      <c r="AC229" s="12"/>
      <c r="AD229" s="12"/>
      <c r="AE229" s="12"/>
      <c r="AF229" s="12"/>
      <c r="AG229" s="12"/>
      <c r="AH229" s="10"/>
      <c r="AI229" s="12"/>
      <c r="AJ229" s="10"/>
      <c r="AK229" s="10"/>
      <c r="AL229" s="10"/>
      <c r="AM229" s="10"/>
      <c r="AN229" s="12"/>
      <c r="AO229" s="15"/>
      <c r="AP229" s="15"/>
      <c r="AQ229" s="15"/>
    </row>
    <row r="230" spans="2:43">
      <c r="B230" s="12"/>
      <c r="C230" s="12"/>
      <c r="D230" s="12"/>
      <c r="E230" s="12"/>
      <c r="F230" s="12"/>
      <c r="G230" s="12"/>
      <c r="H230" s="12"/>
      <c r="I230" s="12"/>
      <c r="J230" s="12"/>
      <c r="K230" s="12"/>
      <c r="L230" s="12"/>
      <c r="M230" s="12"/>
      <c r="N230" s="10"/>
      <c r="O230" s="12"/>
      <c r="P230" s="10"/>
      <c r="Q230" s="10"/>
      <c r="R230" s="10"/>
      <c r="S230" s="10"/>
      <c r="T230" s="12"/>
      <c r="U230" s="12"/>
      <c r="W230" s="12"/>
      <c r="X230" s="12"/>
      <c r="Y230" s="12"/>
      <c r="Z230" s="12"/>
      <c r="AA230" s="12"/>
      <c r="AB230" s="12"/>
      <c r="AC230" s="12"/>
      <c r="AD230" s="12"/>
      <c r="AE230" s="12"/>
      <c r="AF230" s="12"/>
      <c r="AG230" s="12"/>
      <c r="AH230" s="10"/>
      <c r="AI230" s="12"/>
      <c r="AJ230" s="10"/>
      <c r="AK230" s="10"/>
      <c r="AL230" s="10"/>
      <c r="AM230" s="10"/>
      <c r="AN230" s="12"/>
      <c r="AO230" s="15"/>
      <c r="AP230" s="15"/>
      <c r="AQ230" s="15"/>
    </row>
    <row r="231" spans="2:43">
      <c r="B231" s="12"/>
      <c r="C231" s="12"/>
      <c r="D231" s="12"/>
      <c r="E231" s="12"/>
      <c r="F231" s="12"/>
      <c r="G231" s="12"/>
      <c r="H231" s="12"/>
      <c r="I231" s="12"/>
      <c r="J231" s="12"/>
      <c r="K231" s="12"/>
      <c r="L231" s="12"/>
      <c r="M231" s="12"/>
      <c r="N231" s="10"/>
      <c r="O231" s="12"/>
      <c r="P231" s="10"/>
      <c r="Q231" s="10"/>
      <c r="R231" s="10"/>
      <c r="S231" s="10"/>
      <c r="T231" s="12"/>
      <c r="U231" s="12"/>
      <c r="W231" s="12"/>
      <c r="X231" s="12"/>
      <c r="Y231" s="12"/>
      <c r="Z231" s="12"/>
      <c r="AA231" s="12"/>
      <c r="AB231" s="12"/>
      <c r="AC231" s="12"/>
      <c r="AD231" s="12"/>
      <c r="AE231" s="12"/>
      <c r="AF231" s="12"/>
      <c r="AG231" s="12"/>
      <c r="AH231" s="10"/>
      <c r="AI231" s="12"/>
      <c r="AJ231" s="10"/>
      <c r="AK231" s="10"/>
      <c r="AL231" s="10"/>
      <c r="AM231" s="10"/>
      <c r="AN231" s="12"/>
      <c r="AO231" s="15"/>
      <c r="AP231" s="15"/>
      <c r="AQ231" s="15"/>
    </row>
    <row r="232" spans="2:43">
      <c r="B232" s="12"/>
      <c r="C232" s="12"/>
      <c r="D232" s="12"/>
      <c r="E232" s="12"/>
      <c r="F232" s="12"/>
      <c r="G232" s="12"/>
      <c r="H232" s="12"/>
      <c r="I232" s="12"/>
      <c r="J232" s="12"/>
      <c r="K232" s="12"/>
      <c r="L232" s="12"/>
      <c r="M232" s="12"/>
      <c r="N232" s="10"/>
      <c r="O232" s="12"/>
      <c r="P232" s="10"/>
      <c r="Q232" s="10"/>
      <c r="R232" s="10"/>
      <c r="S232" s="10"/>
      <c r="T232" s="12"/>
      <c r="U232" s="12"/>
      <c r="W232" s="12"/>
      <c r="X232" s="12"/>
      <c r="Y232" s="12"/>
      <c r="Z232" s="12"/>
      <c r="AA232" s="12"/>
      <c r="AB232" s="12"/>
      <c r="AC232" s="12"/>
      <c r="AD232" s="12"/>
      <c r="AE232" s="12"/>
      <c r="AF232" s="12"/>
      <c r="AG232" s="12"/>
      <c r="AH232" s="10"/>
      <c r="AI232" s="12"/>
      <c r="AJ232" s="10"/>
      <c r="AK232" s="10"/>
      <c r="AL232" s="10"/>
      <c r="AM232" s="10"/>
      <c r="AN232" s="12"/>
      <c r="AO232" s="15"/>
      <c r="AP232" s="15"/>
      <c r="AQ232" s="15"/>
    </row>
    <row r="233" spans="2:43">
      <c r="B233" s="12"/>
      <c r="C233" s="12"/>
      <c r="D233" s="12"/>
      <c r="E233" s="12"/>
      <c r="F233" s="12"/>
      <c r="G233" s="12"/>
      <c r="H233" s="12"/>
      <c r="I233" s="12"/>
      <c r="J233" s="12"/>
      <c r="K233" s="12"/>
      <c r="L233" s="12"/>
      <c r="M233" s="12"/>
      <c r="N233" s="10"/>
      <c r="O233" s="12"/>
      <c r="P233" s="10"/>
      <c r="Q233" s="10"/>
      <c r="R233" s="10"/>
      <c r="S233" s="10"/>
      <c r="T233" s="12"/>
      <c r="U233" s="12"/>
      <c r="W233" s="12"/>
      <c r="X233" s="12"/>
      <c r="Y233" s="12"/>
      <c r="Z233" s="12"/>
      <c r="AA233" s="12"/>
      <c r="AB233" s="12"/>
      <c r="AC233" s="12"/>
      <c r="AD233" s="12"/>
      <c r="AE233" s="12"/>
      <c r="AF233" s="12"/>
      <c r="AG233" s="12"/>
      <c r="AH233" s="10"/>
      <c r="AI233" s="12"/>
      <c r="AJ233" s="10"/>
      <c r="AK233" s="10"/>
      <c r="AL233" s="10"/>
      <c r="AM233" s="10"/>
      <c r="AN233" s="12"/>
      <c r="AO233" s="15"/>
      <c r="AP233" s="15"/>
      <c r="AQ233" s="15"/>
    </row>
    <row r="234" spans="2:43">
      <c r="B234" s="12"/>
      <c r="C234" s="12"/>
      <c r="D234" s="12"/>
      <c r="E234" s="12"/>
      <c r="F234" s="12"/>
      <c r="G234" s="12"/>
      <c r="H234" s="12"/>
      <c r="I234" s="12"/>
      <c r="J234" s="12"/>
      <c r="K234" s="12"/>
      <c r="L234" s="12"/>
      <c r="M234" s="12"/>
      <c r="N234" s="10"/>
      <c r="O234" s="12"/>
      <c r="P234" s="10"/>
      <c r="Q234" s="10"/>
      <c r="R234" s="10"/>
      <c r="S234" s="10"/>
      <c r="T234" s="12"/>
      <c r="U234" s="12"/>
      <c r="W234" s="12"/>
      <c r="X234" s="12"/>
      <c r="Y234" s="12"/>
      <c r="Z234" s="12"/>
      <c r="AA234" s="12"/>
      <c r="AB234" s="12"/>
      <c r="AC234" s="12"/>
      <c r="AD234" s="12"/>
      <c r="AE234" s="12"/>
      <c r="AF234" s="12"/>
      <c r="AG234" s="12"/>
      <c r="AH234" s="10"/>
      <c r="AI234" s="12"/>
      <c r="AJ234" s="10"/>
      <c r="AK234" s="10"/>
      <c r="AL234" s="10"/>
      <c r="AM234" s="10"/>
      <c r="AN234" s="12"/>
      <c r="AO234" s="15"/>
      <c r="AP234" s="15"/>
      <c r="AQ234" s="15"/>
    </row>
    <row r="235" spans="2:43">
      <c r="B235" s="12"/>
      <c r="C235" s="12"/>
      <c r="D235" s="12"/>
      <c r="E235" s="12"/>
      <c r="F235" s="12"/>
      <c r="G235" s="12"/>
      <c r="H235" s="12"/>
      <c r="I235" s="12"/>
      <c r="J235" s="12"/>
      <c r="K235" s="12"/>
      <c r="L235" s="12"/>
      <c r="M235" s="12"/>
      <c r="N235" s="10"/>
      <c r="O235" s="12"/>
      <c r="P235" s="10"/>
      <c r="Q235" s="10"/>
      <c r="R235" s="10"/>
      <c r="S235" s="10"/>
      <c r="T235" s="12"/>
      <c r="U235" s="12"/>
      <c r="W235" s="12"/>
      <c r="X235" s="12"/>
      <c r="Y235" s="12"/>
      <c r="Z235" s="12"/>
      <c r="AA235" s="12"/>
      <c r="AB235" s="12"/>
      <c r="AC235" s="12"/>
      <c r="AD235" s="12"/>
      <c r="AE235" s="12"/>
      <c r="AF235" s="12"/>
      <c r="AG235" s="12"/>
      <c r="AH235" s="10"/>
      <c r="AI235" s="12"/>
      <c r="AJ235" s="10"/>
      <c r="AK235" s="10"/>
      <c r="AL235" s="10"/>
      <c r="AM235" s="10"/>
      <c r="AN235" s="12"/>
      <c r="AO235" s="15"/>
      <c r="AP235" s="15"/>
      <c r="AQ235" s="15"/>
    </row>
    <row r="236" spans="2:43">
      <c r="B236" s="12"/>
      <c r="C236" s="12"/>
      <c r="D236" s="12"/>
      <c r="E236" s="12"/>
      <c r="F236" s="12"/>
      <c r="G236" s="12"/>
      <c r="H236" s="12"/>
      <c r="I236" s="12"/>
      <c r="J236" s="12"/>
      <c r="K236" s="12"/>
      <c r="L236" s="12"/>
      <c r="M236" s="12"/>
      <c r="N236" s="10"/>
      <c r="O236" s="12"/>
      <c r="P236" s="10"/>
      <c r="Q236" s="10"/>
      <c r="R236" s="10"/>
      <c r="S236" s="10"/>
      <c r="T236" s="12"/>
      <c r="U236" s="12"/>
      <c r="W236" s="12"/>
      <c r="X236" s="12"/>
      <c r="Y236" s="12"/>
      <c r="Z236" s="12"/>
      <c r="AA236" s="12"/>
      <c r="AB236" s="12"/>
      <c r="AC236" s="12"/>
      <c r="AD236" s="12"/>
      <c r="AE236" s="12"/>
      <c r="AF236" s="12"/>
      <c r="AG236" s="12"/>
      <c r="AH236" s="10"/>
      <c r="AI236" s="12"/>
      <c r="AJ236" s="10"/>
      <c r="AK236" s="10"/>
      <c r="AL236" s="10"/>
      <c r="AM236" s="10"/>
      <c r="AN236" s="12"/>
      <c r="AO236" s="15"/>
      <c r="AP236" s="15"/>
      <c r="AQ236" s="15"/>
    </row>
    <row r="237" spans="2:43">
      <c r="B237" s="12"/>
      <c r="C237" s="12"/>
      <c r="D237" s="12"/>
      <c r="E237" s="12"/>
      <c r="F237" s="12"/>
      <c r="G237" s="12"/>
      <c r="H237" s="12"/>
      <c r="I237" s="12"/>
      <c r="J237" s="12"/>
      <c r="K237" s="12"/>
      <c r="L237" s="12"/>
      <c r="M237" s="12"/>
      <c r="N237" s="10"/>
      <c r="O237" s="12"/>
      <c r="P237" s="10"/>
      <c r="Q237" s="10"/>
      <c r="R237" s="10"/>
      <c r="S237" s="10"/>
      <c r="T237" s="12"/>
      <c r="U237" s="12"/>
      <c r="W237" s="12"/>
      <c r="X237" s="12"/>
      <c r="Y237" s="12"/>
      <c r="Z237" s="12"/>
      <c r="AA237" s="12"/>
      <c r="AB237" s="12"/>
      <c r="AC237" s="12"/>
      <c r="AD237" s="12"/>
      <c r="AE237" s="12"/>
      <c r="AF237" s="12"/>
      <c r="AG237" s="12"/>
      <c r="AH237" s="10"/>
      <c r="AI237" s="12"/>
      <c r="AJ237" s="10"/>
      <c r="AK237" s="10"/>
      <c r="AL237" s="10"/>
      <c r="AM237" s="10"/>
      <c r="AN237" s="12"/>
      <c r="AO237" s="15"/>
      <c r="AP237" s="15"/>
      <c r="AQ237" s="15"/>
    </row>
  </sheetData>
  <sheetProtection algorithmName="SHA-512" hashValue="PFPcRgnOepkloy1kMzRRqI2S9RHEsJ/eXv9v1GtQIHKUmx6ujvQJtBObJOVw0hN2JlHc+FP2Heq6g5y7XG0gUA==" saltValue="Qq0GLFAWIOu6hRHhdyh/GQ==" spinCount="100000" sheet="1" formatCells="0"/>
  <protectedRanges>
    <protectedRange sqref="F4:M4" name="西暦"/>
    <protectedRange sqref="E1 K1 T1:U1 AN1 BJ1" name="記入範囲１"/>
    <protectedRange sqref="BD101:BD104 AU91:BB93 BD91:BD93 AU106:BB108 BD106:BD108 O69:O72 Z24:AG26 AI24:AI26 Z34:AG34 AI34 AI45:AI48 Z28:AG30 AI28:AI30 Z32:AG32 AI32 Z21:AG22 AI21:AI22 Z17:AG19 AI17:AI19 Z36:AG41 AI36:AI41 AU86:BB89 BD86:BD89 AU95:BB99 BD95:BD99 AU101:BB104 AI50 AU38:BB44 F70:M71 O67 AU28:BB29 BD28:BD29 F74:M79 O74:O79 F12:M16 O12:O16 F36:M43 O36:O43 O47:O51 O34 O18:O20 F47:M51 F18:M20 H35:M35 F34:M34 F46:G46 I46:M46 F22:M24 O22:O24 O26:O28 F26:M28 F30:M31 O30:O31 AU46:BB51 AU31:BB35 BD31:BD35 AU60:BB63 BD60:BD63 BD65:BD67 AU53:BB58 BD53:BD58 Z45:AG46 AU12:BB17 BD12:BD17 Z10:AG15 AI10:AI15 AU79:BB81 BD79:BD81 BD20 AU20:BB20 AU22:BB26 BD22:BD26 AU45:AV45 BD38:BD51 BD70:BD75 AU69:BB72 AU65:BB67" name="範囲2"/>
    <protectedRange sqref="Z65:AG71 AI65:AI71 AI53:AI63 Z53:AG63" name="範囲3_2"/>
  </protectedRanges>
  <mergeCells count="153">
    <mergeCell ref="BF1:BG1"/>
    <mergeCell ref="BH1:BI1"/>
    <mergeCell ref="B3:E3"/>
    <mergeCell ref="F3:M3"/>
    <mergeCell ref="N3:N6"/>
    <mergeCell ref="O3:O6"/>
    <mergeCell ref="P3:P6"/>
    <mergeCell ref="Q3:Q6"/>
    <mergeCell ref="R3:R5"/>
    <mergeCell ref="S3:S6"/>
    <mergeCell ref="AE1:AJ1"/>
    <mergeCell ref="AK1:AL1"/>
    <mergeCell ref="AM1:AN1"/>
    <mergeCell ref="AQ1:AS1"/>
    <mergeCell ref="AU1:AX1"/>
    <mergeCell ref="AY1:BD1"/>
    <mergeCell ref="B1:D1"/>
    <mergeCell ref="G1:J1"/>
    <mergeCell ref="K1:P1"/>
    <mergeCell ref="Q1:R1"/>
    <mergeCell ref="S1:T1"/>
    <mergeCell ref="AA1:AD1"/>
    <mergeCell ref="BI3:BI5"/>
    <mergeCell ref="B4:E5"/>
    <mergeCell ref="F4:G4"/>
    <mergeCell ref="H4:I4"/>
    <mergeCell ref="J4:K4"/>
    <mergeCell ref="L4:M4"/>
    <mergeCell ref="W4:Y5"/>
    <mergeCell ref="Z4:AA4"/>
    <mergeCell ref="AB4:AC4"/>
    <mergeCell ref="AD4:AE4"/>
    <mergeCell ref="F7:M7"/>
    <mergeCell ref="BC3:BC6"/>
    <mergeCell ref="BD3:BD7"/>
    <mergeCell ref="BE3:BE6"/>
    <mergeCell ref="BF3:BF6"/>
    <mergeCell ref="BG3:BG5"/>
    <mergeCell ref="BH3:BH6"/>
    <mergeCell ref="AK3:AK6"/>
    <mergeCell ref="AL3:AL6"/>
    <mergeCell ref="AM3:AM6"/>
    <mergeCell ref="AN3:AN6"/>
    <mergeCell ref="AQ3:AT3"/>
    <mergeCell ref="AU3:BB3"/>
    <mergeCell ref="AQ4:AT5"/>
    <mergeCell ref="AU4:AV4"/>
    <mergeCell ref="AW5:AX5"/>
    <mergeCell ref="AY5:AZ5"/>
    <mergeCell ref="BA5:BB5"/>
    <mergeCell ref="AF4:AG4"/>
    <mergeCell ref="Z5:AA5"/>
    <mergeCell ref="AB5:AC5"/>
    <mergeCell ref="AD5:AE5"/>
    <mergeCell ref="AF5:AG5"/>
    <mergeCell ref="AU5:AV5"/>
    <mergeCell ref="AW4:AX4"/>
    <mergeCell ref="AY4:AZ4"/>
    <mergeCell ref="T3:T5"/>
    <mergeCell ref="W3:Y3"/>
    <mergeCell ref="Z3:AG3"/>
    <mergeCell ref="AH3:AH6"/>
    <mergeCell ref="AI3:AI7"/>
    <mergeCell ref="AJ3:AJ6"/>
    <mergeCell ref="B8:B51"/>
    <mergeCell ref="F8:M8"/>
    <mergeCell ref="W8:W46"/>
    <mergeCell ref="Z8:AG8"/>
    <mergeCell ref="AQ8:AQ67"/>
    <mergeCell ref="D55:D70"/>
    <mergeCell ref="E55:I55"/>
    <mergeCell ref="L55:N55"/>
    <mergeCell ref="O54:T54"/>
    <mergeCell ref="AF33:AG33"/>
    <mergeCell ref="AF34:AG34"/>
    <mergeCell ref="P65:R65"/>
    <mergeCell ref="S65:T67"/>
    <mergeCell ref="R66:R67"/>
    <mergeCell ref="P70:T70"/>
    <mergeCell ref="R30:R31"/>
    <mergeCell ref="AL65:AL66"/>
    <mergeCell ref="O55:T55"/>
    <mergeCell ref="O56:T56"/>
    <mergeCell ref="O57:T57"/>
    <mergeCell ref="O58:T58"/>
    <mergeCell ref="O59:T59"/>
    <mergeCell ref="AQ68:AS72"/>
    <mergeCell ref="BL10:BT10"/>
    <mergeCell ref="D11:D16"/>
    <mergeCell ref="AR11:AR26"/>
    <mergeCell ref="AU11:BB11"/>
    <mergeCell ref="AX12:AY12"/>
    <mergeCell ref="BA12:BB12"/>
    <mergeCell ref="D17:D20"/>
    <mergeCell ref="AS21:AS23"/>
    <mergeCell ref="AS24:AS26"/>
    <mergeCell ref="D25:D28"/>
    <mergeCell ref="BH22:BH23"/>
    <mergeCell ref="X9:X34"/>
    <mergeCell ref="AR9:AS10"/>
    <mergeCell ref="F10:N10"/>
    <mergeCell ref="AR27:AS29"/>
    <mergeCell ref="AU27:AW27"/>
    <mergeCell ref="AX27:AY27"/>
    <mergeCell ref="BA27:BB27"/>
    <mergeCell ref="AR30:AS66"/>
    <mergeCell ref="F5:G5"/>
    <mergeCell ref="H5:I5"/>
    <mergeCell ref="J5:K5"/>
    <mergeCell ref="L5:M5"/>
    <mergeCell ref="BI55:BI58"/>
    <mergeCell ref="F56:G56"/>
    <mergeCell ref="H56:I56"/>
    <mergeCell ref="J56:K56"/>
    <mergeCell ref="L56:M56"/>
    <mergeCell ref="P82:U82"/>
    <mergeCell ref="P83:U83"/>
    <mergeCell ref="P84:U84"/>
    <mergeCell ref="BG28:BG29"/>
    <mergeCell ref="X35:X46"/>
    <mergeCell ref="W51:W71"/>
    <mergeCell ref="X51:AI51"/>
    <mergeCell ref="X52:X63"/>
    <mergeCell ref="BH28:BH29"/>
    <mergeCell ref="O60:T62"/>
    <mergeCell ref="X64:X70"/>
    <mergeCell ref="E68:N68"/>
    <mergeCell ref="O53:R53"/>
    <mergeCell ref="J55:K55"/>
    <mergeCell ref="AT68:AZ68"/>
    <mergeCell ref="BA68:BB68"/>
    <mergeCell ref="Y52:AH52"/>
    <mergeCell ref="Y64:AH64"/>
    <mergeCell ref="W1:X1"/>
    <mergeCell ref="C72:T76"/>
    <mergeCell ref="BG55:BG58"/>
    <mergeCell ref="D29:D31"/>
    <mergeCell ref="C32:C51"/>
    <mergeCell ref="D33:D43"/>
    <mergeCell ref="D45:D51"/>
    <mergeCell ref="E56:E57"/>
    <mergeCell ref="BG65:BG67"/>
    <mergeCell ref="BG48:BG52"/>
    <mergeCell ref="BG35:BG36"/>
    <mergeCell ref="BG37:BG38"/>
    <mergeCell ref="BG39:BG40"/>
    <mergeCell ref="AU8:BB8"/>
    <mergeCell ref="F9:M9"/>
    <mergeCell ref="C10:C28"/>
    <mergeCell ref="C6:E6"/>
    <mergeCell ref="X6:Y6"/>
    <mergeCell ref="AR6:AT6"/>
    <mergeCell ref="BA4:BB4"/>
  </mergeCells>
  <phoneticPr fontId="1"/>
  <conditionalFormatting sqref="Z11:AG11 AK11:AL11">
    <cfRule type="colorScale" priority="1">
      <colorScale>
        <cfvo type="min"/>
        <cfvo type="percentile" val="50"/>
        <cfvo type="max"/>
        <color rgb="FFF8696B"/>
        <color rgb="FFFCFCFF"/>
        <color rgb="FF63BE7B"/>
      </colorScale>
    </cfRule>
  </conditionalFormatting>
  <pageMargins left="0.79" right="0.35" top="0.52" bottom="0.18" header="0.17" footer="0.17"/>
  <pageSetup paperSize="9" scale="83" fitToHeight="0" orientation="portrait" r:id="rId1"/>
  <colBreaks count="3" manualBreakCount="3">
    <brk id="21" max="76" man="1"/>
    <brk id="41" max="76" man="1"/>
    <brk id="62" max="76"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D32C-0C3F-4033-A2E1-B421E6A5DBC9}">
  <sheetPr>
    <tabColor rgb="FF99FF66"/>
  </sheetPr>
  <dimension ref="A1:BY237"/>
  <sheetViews>
    <sheetView zoomScale="85" zoomScaleNormal="85" zoomScaleSheetLayoutView="85" workbookViewId="0">
      <selection activeCell="R44" sqref="R44"/>
    </sheetView>
  </sheetViews>
  <sheetFormatPr defaultRowHeight="13.5"/>
  <cols>
    <col min="1" max="1" width="0.75" style="2" customWidth="1"/>
    <col min="2" max="3" width="3.125" style="2" customWidth="1"/>
    <col min="4" max="4" width="3.5" style="2" customWidth="1"/>
    <col min="5" max="5" width="16.5" style="2" customWidth="1"/>
    <col min="6" max="13" width="2.75" style="2" customWidth="1"/>
    <col min="14" max="14" width="3.25" style="47" customWidth="1"/>
    <col min="15" max="15" width="3.625" style="2" customWidth="1"/>
    <col min="16" max="16" width="3.75" style="47" customWidth="1"/>
    <col min="17" max="17" width="3.875" style="47" customWidth="1"/>
    <col min="18" max="18" width="11.5" style="47" customWidth="1"/>
    <col min="19" max="19" width="3.625" style="47" customWidth="1"/>
    <col min="20" max="20" width="9.25" style="2" customWidth="1"/>
    <col min="21" max="21" width="1.25" style="42" customWidth="1"/>
    <col min="22" max="22" width="1.25" style="2" customWidth="1"/>
    <col min="23" max="23" width="3.625" style="2" customWidth="1"/>
    <col min="24" max="24" width="3.5" style="2" customWidth="1"/>
    <col min="25" max="25" width="20.375" style="2" customWidth="1"/>
    <col min="26" max="33" width="2.75" style="2" customWidth="1"/>
    <col min="34" max="34" width="3.25" style="47" customWidth="1"/>
    <col min="35" max="35" width="3.625" style="2" customWidth="1"/>
    <col min="36" max="36" width="3.75" style="47" customWidth="1"/>
    <col min="37" max="37" width="3.875" style="47" customWidth="1"/>
    <col min="38" max="38" width="11.5" style="47" customWidth="1"/>
    <col min="39" max="39" width="3.625" style="47" customWidth="1"/>
    <col min="40" max="40" width="8" style="2" customWidth="1"/>
    <col min="41" max="42" width="1.125" style="17" customWidth="1"/>
    <col min="43" max="43" width="2.75" style="17" customWidth="1"/>
    <col min="44" max="44" width="3.25" style="17" customWidth="1"/>
    <col min="45" max="45" width="3.25" style="2" customWidth="1"/>
    <col min="46" max="46" width="18" style="118" customWidth="1"/>
    <col min="47" max="54" width="2.625" style="2" customWidth="1"/>
    <col min="55" max="55" width="3" style="2" customWidth="1"/>
    <col min="56" max="56" width="3.625" style="2" customWidth="1"/>
    <col min="57" max="57" width="4" style="2" customWidth="1"/>
    <col min="58" max="58" width="3.375" style="2" customWidth="1"/>
    <col min="59" max="59" width="10" style="42" customWidth="1"/>
    <col min="60" max="60" width="3.75" style="2" customWidth="1"/>
    <col min="61" max="61" width="11.125" style="2" customWidth="1"/>
    <col min="62" max="62" width="19.75" style="42" customWidth="1"/>
    <col min="63" max="63" width="1.75" style="2" customWidth="1"/>
    <col min="64" max="64" width="4.5" style="2" customWidth="1"/>
    <col min="65" max="66" width="1.375" style="2" customWidth="1"/>
    <col min="67" max="67" width="16.125" style="2" customWidth="1"/>
    <col min="68" max="68" width="10.25" style="2" customWidth="1"/>
    <col min="69" max="70" width="2.75" style="2" customWidth="1"/>
    <col min="71" max="72" width="3.375" style="2" customWidth="1"/>
    <col min="73" max="73" width="0.625" style="2" customWidth="1"/>
    <col min="74" max="74" width="13.5" style="2" customWidth="1"/>
    <col min="75" max="75" width="8.375" style="2" customWidth="1"/>
    <col min="76" max="16384" width="9" style="2"/>
  </cols>
  <sheetData>
    <row r="1" spans="1:77" s="69" customFormat="1" ht="16.5" customHeight="1" thickTop="1" thickBot="1">
      <c r="B1" s="2208" t="s">
        <v>60</v>
      </c>
      <c r="C1" s="2208"/>
      <c r="D1" s="2208"/>
      <c r="E1" s="110"/>
      <c r="F1" s="70"/>
      <c r="G1" s="2208" t="s">
        <v>61</v>
      </c>
      <c r="H1" s="2208"/>
      <c r="I1" s="2208"/>
      <c r="J1" s="2208"/>
      <c r="K1" s="2210"/>
      <c r="L1" s="2211"/>
      <c r="M1" s="2211"/>
      <c r="N1" s="2211"/>
      <c r="O1" s="2211"/>
      <c r="P1" s="2212"/>
      <c r="Q1" s="2213" t="s">
        <v>87</v>
      </c>
      <c r="R1" s="2214"/>
      <c r="S1" s="2023"/>
      <c r="T1" s="2024"/>
      <c r="U1" s="388"/>
      <c r="W1" s="1284" t="s">
        <v>60</v>
      </c>
      <c r="X1" s="1284"/>
      <c r="Y1" s="156" t="str">
        <f>IF($E1&lt;&gt;"",$E1,"")</f>
        <v/>
      </c>
      <c r="Z1" s="70"/>
      <c r="AA1" s="2208" t="s">
        <v>61</v>
      </c>
      <c r="AB1" s="2208"/>
      <c r="AC1" s="2208"/>
      <c r="AD1" s="2208"/>
      <c r="AE1" s="2209" t="str">
        <f>IF($K1&lt;&gt;"",$K1,"")</f>
        <v/>
      </c>
      <c r="AF1" s="2209"/>
      <c r="AG1" s="2209"/>
      <c r="AH1" s="2209"/>
      <c r="AI1" s="2209"/>
      <c r="AJ1" s="2209"/>
      <c r="AK1" s="2208" t="s">
        <v>87</v>
      </c>
      <c r="AL1" s="2208"/>
      <c r="AM1" s="2009" t="str">
        <f>IF($S1&lt;&gt;"",$S1,"")</f>
        <v/>
      </c>
      <c r="AN1" s="2009"/>
      <c r="AQ1" s="2208" t="s">
        <v>60</v>
      </c>
      <c r="AR1" s="2208"/>
      <c r="AS1" s="2208"/>
      <c r="AT1" s="156" t="str">
        <f>IF($E1&lt;&gt;"",$E1,"")</f>
        <v/>
      </c>
      <c r="AU1" s="2208" t="s">
        <v>61</v>
      </c>
      <c r="AV1" s="2208"/>
      <c r="AW1" s="2208"/>
      <c r="AX1" s="2208"/>
      <c r="AY1" s="2209" t="str">
        <f>IF($K1&lt;&gt;"",$K1,"")</f>
        <v/>
      </c>
      <c r="AZ1" s="2209"/>
      <c r="BA1" s="2209"/>
      <c r="BB1" s="2209"/>
      <c r="BC1" s="2209"/>
      <c r="BD1" s="2209"/>
      <c r="BE1" s="70"/>
      <c r="BF1" s="2208" t="s">
        <v>59</v>
      </c>
      <c r="BG1" s="2208"/>
      <c r="BH1" s="2009" t="str">
        <f>IF($S1&lt;&gt;"",$S1,"")</f>
        <v/>
      </c>
      <c r="BI1" s="2009"/>
      <c r="BJ1" s="1030"/>
    </row>
    <row r="2" spans="1:77" ht="4.5" customHeight="1" thickTop="1" thickBot="1">
      <c r="F2" s="37"/>
      <c r="G2" s="37"/>
      <c r="H2" s="37"/>
      <c r="I2" s="37"/>
      <c r="J2" s="37"/>
      <c r="K2" s="37"/>
      <c r="L2" s="37"/>
      <c r="M2" s="37"/>
      <c r="N2" s="661"/>
      <c r="O2" s="36"/>
      <c r="P2" s="661"/>
      <c r="Q2" s="661"/>
      <c r="R2" s="661"/>
      <c r="S2" s="661"/>
      <c r="T2" s="37"/>
      <c r="U2" s="12"/>
      <c r="Z2" s="37"/>
      <c r="AA2" s="37"/>
      <c r="AB2" s="37"/>
      <c r="AC2" s="37"/>
      <c r="AD2" s="37"/>
      <c r="AE2" s="37"/>
      <c r="AF2" s="37"/>
      <c r="AG2" s="37"/>
      <c r="AH2" s="661"/>
      <c r="AI2" s="36"/>
      <c r="AJ2" s="661"/>
      <c r="AK2" s="661"/>
      <c r="AL2" s="661"/>
      <c r="AM2" s="661"/>
      <c r="AN2" s="37"/>
      <c r="AQ2" s="38"/>
      <c r="AR2" s="38"/>
      <c r="AS2" s="37"/>
      <c r="AT2" s="115"/>
      <c r="AU2" s="37"/>
      <c r="AV2" s="37"/>
      <c r="AW2" s="37"/>
      <c r="AX2" s="37"/>
      <c r="AY2" s="37"/>
      <c r="AZ2" s="37"/>
      <c r="BA2" s="37"/>
      <c r="BB2" s="37"/>
      <c r="BC2" s="37"/>
      <c r="BD2" s="36"/>
      <c r="BE2" s="37"/>
      <c r="BF2" s="37"/>
      <c r="BG2" s="120"/>
      <c r="BH2" s="37"/>
      <c r="BI2" s="51"/>
      <c r="BJ2" s="12"/>
    </row>
    <row r="3" spans="1:77" ht="14.25" customHeight="1" thickTop="1" thickBot="1">
      <c r="A3" s="39"/>
      <c r="B3" s="2182" t="s">
        <v>359</v>
      </c>
      <c r="C3" s="2183"/>
      <c r="D3" s="2183"/>
      <c r="E3" s="2184"/>
      <c r="F3" s="2185" t="s">
        <v>103</v>
      </c>
      <c r="G3" s="2186"/>
      <c r="H3" s="2186"/>
      <c r="I3" s="2186"/>
      <c r="J3" s="2186"/>
      <c r="K3" s="2186"/>
      <c r="L3" s="2186"/>
      <c r="M3" s="2187"/>
      <c r="N3" s="2163" t="s">
        <v>1</v>
      </c>
      <c r="O3" s="2165" t="s">
        <v>95</v>
      </c>
      <c r="P3" s="2189" t="s">
        <v>40</v>
      </c>
      <c r="Q3" s="2191" t="s">
        <v>0</v>
      </c>
      <c r="R3" s="1990" t="s">
        <v>100</v>
      </c>
      <c r="S3" s="2199" t="s">
        <v>7</v>
      </c>
      <c r="T3" s="1961" t="s">
        <v>300</v>
      </c>
      <c r="U3" s="389"/>
      <c r="V3" s="39"/>
      <c r="W3" s="2043" t="str">
        <f>$B$3</f>
        <v>2024度入学生</v>
      </c>
      <c r="X3" s="2044"/>
      <c r="Y3" s="2045"/>
      <c r="Z3" s="2160" t="s">
        <v>103</v>
      </c>
      <c r="AA3" s="2161"/>
      <c r="AB3" s="2161"/>
      <c r="AC3" s="2161"/>
      <c r="AD3" s="2161"/>
      <c r="AE3" s="2161"/>
      <c r="AF3" s="2161"/>
      <c r="AG3" s="2162"/>
      <c r="AH3" s="2163" t="s">
        <v>1</v>
      </c>
      <c r="AI3" s="2165" t="s">
        <v>95</v>
      </c>
      <c r="AJ3" s="2189" t="s">
        <v>40</v>
      </c>
      <c r="AK3" s="2191" t="s">
        <v>0</v>
      </c>
      <c r="AL3" s="2196"/>
      <c r="AM3" s="2199" t="s">
        <v>7</v>
      </c>
      <c r="AN3" s="2202"/>
      <c r="AO3" s="18"/>
      <c r="AP3" s="40"/>
      <c r="AQ3" s="2043" t="str">
        <f>$B$3</f>
        <v>2024度入学生</v>
      </c>
      <c r="AR3" s="2044"/>
      <c r="AS3" s="2044"/>
      <c r="AT3" s="2045"/>
      <c r="AU3" s="2160" t="s">
        <v>103</v>
      </c>
      <c r="AV3" s="2161"/>
      <c r="AW3" s="2161"/>
      <c r="AX3" s="2161"/>
      <c r="AY3" s="2161"/>
      <c r="AZ3" s="2161"/>
      <c r="BA3" s="2161"/>
      <c r="BB3" s="2162"/>
      <c r="BC3" s="2220" t="s">
        <v>1</v>
      </c>
      <c r="BD3" s="2165" t="s">
        <v>95</v>
      </c>
      <c r="BE3" s="2189" t="s">
        <v>40</v>
      </c>
      <c r="BF3" s="2191" t="s">
        <v>0</v>
      </c>
      <c r="BG3" s="2223" t="s">
        <v>93</v>
      </c>
      <c r="BH3" s="2215" t="s">
        <v>7</v>
      </c>
      <c r="BI3" s="2218" t="s">
        <v>99</v>
      </c>
      <c r="BJ3" s="166"/>
    </row>
    <row r="4" spans="1:77" ht="14.25" customHeight="1" thickTop="1" thickBot="1">
      <c r="A4" s="39"/>
      <c r="B4" s="2206" t="s">
        <v>277</v>
      </c>
      <c r="C4" s="2046"/>
      <c r="D4" s="2046"/>
      <c r="E4" s="2046"/>
      <c r="F4" s="2001">
        <v>2024</v>
      </c>
      <c r="G4" s="2002"/>
      <c r="H4" s="2003">
        <v>2025</v>
      </c>
      <c r="I4" s="2002"/>
      <c r="J4" s="2003">
        <v>2026</v>
      </c>
      <c r="K4" s="2002"/>
      <c r="L4" s="2003">
        <v>2027</v>
      </c>
      <c r="M4" s="2004"/>
      <c r="N4" s="2163"/>
      <c r="O4" s="2166"/>
      <c r="P4" s="2190"/>
      <c r="Q4" s="2192"/>
      <c r="R4" s="1991"/>
      <c r="S4" s="2200"/>
      <c r="T4" s="1962"/>
      <c r="U4" s="389"/>
      <c r="V4" s="39"/>
      <c r="W4" s="2046" t="str">
        <f>$B$4</f>
        <v>システム理化学科
物理物質システムコース</v>
      </c>
      <c r="X4" s="2046"/>
      <c r="Y4" s="2047"/>
      <c r="Z4" s="2194">
        <f>F4</f>
        <v>2024</v>
      </c>
      <c r="AA4" s="2169"/>
      <c r="AB4" s="2168">
        <f>H4</f>
        <v>2025</v>
      </c>
      <c r="AC4" s="2169"/>
      <c r="AD4" s="2168">
        <f>J4</f>
        <v>2026</v>
      </c>
      <c r="AE4" s="2169"/>
      <c r="AF4" s="2168">
        <f>L4</f>
        <v>2027</v>
      </c>
      <c r="AG4" s="2169"/>
      <c r="AH4" s="2163"/>
      <c r="AI4" s="2166"/>
      <c r="AJ4" s="2190"/>
      <c r="AK4" s="2192"/>
      <c r="AL4" s="2197"/>
      <c r="AM4" s="2200"/>
      <c r="AN4" s="2203"/>
      <c r="AO4" s="18"/>
      <c r="AP4" s="40"/>
      <c r="AQ4" s="2206" t="str">
        <f>$B$4</f>
        <v>システム理化学科
物理物質システムコース</v>
      </c>
      <c r="AR4" s="2046"/>
      <c r="AS4" s="2046"/>
      <c r="AT4" s="2047"/>
      <c r="AU4" s="2194">
        <f>F4</f>
        <v>2024</v>
      </c>
      <c r="AV4" s="2169"/>
      <c r="AW4" s="2168">
        <f>H4</f>
        <v>2025</v>
      </c>
      <c r="AX4" s="2169"/>
      <c r="AY4" s="2168">
        <f>J4</f>
        <v>2026</v>
      </c>
      <c r="AZ4" s="2169"/>
      <c r="BA4" s="2168">
        <f>L4</f>
        <v>2027</v>
      </c>
      <c r="BB4" s="2169"/>
      <c r="BC4" s="2221"/>
      <c r="BD4" s="2166"/>
      <c r="BE4" s="2190"/>
      <c r="BF4" s="2192"/>
      <c r="BG4" s="2224"/>
      <c r="BH4" s="2216"/>
      <c r="BI4" s="2219"/>
      <c r="BJ4" s="166"/>
    </row>
    <row r="5" spans="1:77" ht="15.75" customHeight="1" thickTop="1" thickBot="1">
      <c r="A5" s="39"/>
      <c r="B5" s="2206"/>
      <c r="C5" s="2046"/>
      <c r="D5" s="2046"/>
      <c r="E5" s="2046"/>
      <c r="F5" s="2178" t="s">
        <v>104</v>
      </c>
      <c r="G5" s="2179"/>
      <c r="H5" s="2180" t="s">
        <v>105</v>
      </c>
      <c r="I5" s="2181"/>
      <c r="J5" s="2180" t="s">
        <v>106</v>
      </c>
      <c r="K5" s="2181"/>
      <c r="L5" s="2180" t="s">
        <v>107</v>
      </c>
      <c r="M5" s="2181"/>
      <c r="N5" s="2163"/>
      <c r="O5" s="2166"/>
      <c r="P5" s="2190"/>
      <c r="Q5" s="2192"/>
      <c r="R5" s="1991"/>
      <c r="S5" s="2200"/>
      <c r="T5" s="1962"/>
      <c r="U5" s="389"/>
      <c r="V5" s="39"/>
      <c r="W5" s="2046"/>
      <c r="X5" s="2048"/>
      <c r="Y5" s="2049"/>
      <c r="Z5" s="2170" t="s">
        <v>104</v>
      </c>
      <c r="AA5" s="2171"/>
      <c r="AB5" s="2170" t="s">
        <v>105</v>
      </c>
      <c r="AC5" s="2171"/>
      <c r="AD5" s="2170" t="s">
        <v>106</v>
      </c>
      <c r="AE5" s="2171"/>
      <c r="AF5" s="2170" t="s">
        <v>107</v>
      </c>
      <c r="AG5" s="2171"/>
      <c r="AH5" s="2163"/>
      <c r="AI5" s="2166"/>
      <c r="AJ5" s="2190"/>
      <c r="AK5" s="2192"/>
      <c r="AL5" s="2197"/>
      <c r="AM5" s="2200"/>
      <c r="AN5" s="2203"/>
      <c r="AO5" s="18"/>
      <c r="AP5" s="40"/>
      <c r="AQ5" s="2206"/>
      <c r="AR5" s="2046"/>
      <c r="AS5" s="2046"/>
      <c r="AT5" s="2047"/>
      <c r="AU5" s="2205" t="s">
        <v>104</v>
      </c>
      <c r="AV5" s="2171"/>
      <c r="AW5" s="2170" t="s">
        <v>105</v>
      </c>
      <c r="AX5" s="2171"/>
      <c r="AY5" s="2170" t="s">
        <v>106</v>
      </c>
      <c r="AZ5" s="2171"/>
      <c r="BA5" s="2170" t="s">
        <v>107</v>
      </c>
      <c r="BB5" s="2171"/>
      <c r="BC5" s="2221"/>
      <c r="BD5" s="2166"/>
      <c r="BE5" s="2190"/>
      <c r="BF5" s="2192"/>
      <c r="BG5" s="2224"/>
      <c r="BH5" s="2216"/>
      <c r="BI5" s="2219"/>
      <c r="BJ5" s="166"/>
    </row>
    <row r="6" spans="1:77" ht="15" customHeight="1" thickTop="1" thickBot="1">
      <c r="A6" s="39"/>
      <c r="B6" s="1285"/>
      <c r="C6" s="2172" t="s">
        <v>287</v>
      </c>
      <c r="D6" s="2173"/>
      <c r="E6" s="2174"/>
      <c r="F6" s="1286" t="s">
        <v>13</v>
      </c>
      <c r="G6" s="1287" t="s">
        <v>12</v>
      </c>
      <c r="H6" s="1288" t="s">
        <v>13</v>
      </c>
      <c r="I6" s="1287" t="s">
        <v>12</v>
      </c>
      <c r="J6" s="1288" t="s">
        <v>13</v>
      </c>
      <c r="K6" s="1287" t="s">
        <v>12</v>
      </c>
      <c r="L6" s="1288" t="s">
        <v>13</v>
      </c>
      <c r="M6" s="1289" t="s">
        <v>12</v>
      </c>
      <c r="N6" s="2164"/>
      <c r="O6" s="2188"/>
      <c r="P6" s="2190"/>
      <c r="Q6" s="2193"/>
      <c r="R6" s="1139" t="str">
        <f>IF(AND(R7="OK",R8="OK",AL8="OK",BG6="OK"),"OK","未充足")</f>
        <v>未充足</v>
      </c>
      <c r="S6" s="2207"/>
      <c r="T6" s="1123" t="str">
        <f>IF(AND(T7="OK",T8="OK",T10="OK",T32="OK",AN8="OK",AN9="OK",AN34="OK",BI6="OK"),"OK","未充足")</f>
        <v>未充足</v>
      </c>
      <c r="U6" s="390"/>
      <c r="V6" s="39"/>
      <c r="W6" s="1290"/>
      <c r="X6" s="2050" t="str">
        <f>$C$6</f>
        <v>記録 | シミュレーション</v>
      </c>
      <c r="Y6" s="2051"/>
      <c r="Z6" s="1291" t="s">
        <v>13</v>
      </c>
      <c r="AA6" s="1287" t="s">
        <v>12</v>
      </c>
      <c r="AB6" s="1292" t="s">
        <v>13</v>
      </c>
      <c r="AC6" s="1293" t="s">
        <v>12</v>
      </c>
      <c r="AD6" s="1292" t="s">
        <v>13</v>
      </c>
      <c r="AE6" s="1293" t="s">
        <v>12</v>
      </c>
      <c r="AF6" s="1292" t="s">
        <v>13</v>
      </c>
      <c r="AG6" s="1293" t="s">
        <v>12</v>
      </c>
      <c r="AH6" s="2164"/>
      <c r="AI6" s="2166"/>
      <c r="AJ6" s="2195"/>
      <c r="AK6" s="2193"/>
      <c r="AL6" s="2198"/>
      <c r="AM6" s="2201"/>
      <c r="AN6" s="2204"/>
      <c r="AO6" s="18"/>
      <c r="AP6" s="40"/>
      <c r="AQ6" s="1294"/>
      <c r="AR6" s="2175" t="str">
        <f>$C$6</f>
        <v>記録 | シミュレーション</v>
      </c>
      <c r="AS6" s="2176"/>
      <c r="AT6" s="2177"/>
      <c r="AU6" s="1291" t="s">
        <v>13</v>
      </c>
      <c r="AV6" s="1293" t="s">
        <v>12</v>
      </c>
      <c r="AW6" s="1292" t="s">
        <v>13</v>
      </c>
      <c r="AX6" s="1293" t="s">
        <v>12</v>
      </c>
      <c r="AY6" s="1292" t="s">
        <v>13</v>
      </c>
      <c r="AZ6" s="1293" t="s">
        <v>12</v>
      </c>
      <c r="BA6" s="1292" t="s">
        <v>13</v>
      </c>
      <c r="BB6" s="1295" t="s">
        <v>12</v>
      </c>
      <c r="BC6" s="2222"/>
      <c r="BD6" s="2166"/>
      <c r="BE6" s="2195"/>
      <c r="BF6" s="2193"/>
      <c r="BG6" s="158" t="str">
        <f>IF(AND(BG8="OK",BG9="OK",BG11="OK",BG19="OK",BG22="OK",BG25="OK",BG28="OK"),"OK","未充足")</f>
        <v>未充足</v>
      </c>
      <c r="BH6" s="2217"/>
      <c r="BI6" s="171" t="str">
        <f>IF(AND(BI8="OK",BI10="OK",BI11="OK",BI12="OK",BI19="OK",BI22="OK",BI25="OK",BI28="OK"),"OK","未充足")</f>
        <v>未充足</v>
      </c>
      <c r="BJ6" s="167"/>
    </row>
    <row r="7" spans="1:77" ht="14.25" customHeight="1" thickBot="1">
      <c r="A7" s="39"/>
      <c r="B7" s="951"/>
      <c r="C7" s="611"/>
      <c r="D7" s="377"/>
      <c r="E7" s="950" t="s">
        <v>51</v>
      </c>
      <c r="F7" s="2007" t="s">
        <v>312</v>
      </c>
      <c r="G7" s="2008"/>
      <c r="H7" s="2008"/>
      <c r="I7" s="2008"/>
      <c r="J7" s="2008"/>
      <c r="K7" s="2008"/>
      <c r="L7" s="2008"/>
      <c r="M7" s="2008"/>
      <c r="N7" s="377"/>
      <c r="O7" s="378"/>
      <c r="P7" s="134">
        <f>$P$8+$AJ$8+$BE$8+P44</f>
        <v>0</v>
      </c>
      <c r="Q7" s="7">
        <f>Q8+AK8+BF8</f>
        <v>129</v>
      </c>
      <c r="R7" s="560" t="str">
        <f>IF(P7&gt;=Q7,"OK","未充足")</f>
        <v>未充足</v>
      </c>
      <c r="S7" s="7">
        <f>S8+AM8+BH8</f>
        <v>94</v>
      </c>
      <c r="T7" s="478" t="str">
        <f>IF(P7&gt;=S7,"OK","未充足")</f>
        <v>未充足</v>
      </c>
      <c r="U7" s="391"/>
      <c r="V7" s="36"/>
      <c r="W7" s="499"/>
      <c r="X7" s="499"/>
      <c r="Y7" s="500"/>
      <c r="Z7" s="499"/>
      <c r="AA7" s="499"/>
      <c r="AB7" s="499"/>
      <c r="AC7" s="499"/>
      <c r="AD7" s="499"/>
      <c r="AE7" s="499"/>
      <c r="AF7" s="499"/>
      <c r="AG7" s="499"/>
      <c r="AH7" s="501"/>
      <c r="AI7" s="2167"/>
      <c r="AJ7" s="502"/>
      <c r="AK7" s="645"/>
      <c r="AL7" s="644"/>
      <c r="AM7" s="647"/>
      <c r="AN7" s="646"/>
      <c r="AO7" s="18"/>
      <c r="AP7" s="40"/>
      <c r="AQ7" s="38"/>
      <c r="AR7" s="38"/>
      <c r="AS7" s="120"/>
      <c r="AT7" s="144"/>
      <c r="AU7" s="144"/>
      <c r="AV7" s="144"/>
      <c r="AW7" s="144"/>
      <c r="AX7" s="144"/>
      <c r="AY7" s="144"/>
      <c r="AZ7" s="144"/>
      <c r="BA7" s="144"/>
      <c r="BB7" s="144"/>
      <c r="BC7" s="152"/>
      <c r="BD7" s="2188"/>
      <c r="BE7" s="153"/>
      <c r="BF7" s="154"/>
      <c r="BG7" s="431"/>
      <c r="BH7" s="432"/>
      <c r="BI7" s="433"/>
      <c r="BJ7" s="168"/>
    </row>
    <row r="8" spans="1:77" ht="13.5" customHeight="1" thickBot="1">
      <c r="A8" s="39"/>
      <c r="B8" s="2143" t="s">
        <v>195</v>
      </c>
      <c r="C8" s="381"/>
      <c r="D8" s="381"/>
      <c r="E8" s="1125" t="s">
        <v>52</v>
      </c>
      <c r="F8" s="1917" t="s">
        <v>271</v>
      </c>
      <c r="G8" s="1918"/>
      <c r="H8" s="1918"/>
      <c r="I8" s="1918"/>
      <c r="J8" s="1918"/>
      <c r="K8" s="1918"/>
      <c r="L8" s="1918"/>
      <c r="M8" s="1918"/>
      <c r="N8" s="383"/>
      <c r="O8" s="384"/>
      <c r="P8" s="385">
        <f>P9+P32</f>
        <v>0</v>
      </c>
      <c r="Q8" s="386">
        <f>Q$10+Q$32+Q$29</f>
        <v>53</v>
      </c>
      <c r="R8" s="561" t="str">
        <f>IF(P8&gt;=Q8,"OK","未充足")</f>
        <v>未充足</v>
      </c>
      <c r="S8" s="386">
        <f>S10+S32</f>
        <v>48</v>
      </c>
      <c r="T8" s="492" t="str">
        <f>IF(P8&gt;=S8,"OK","未充足")</f>
        <v>未充足</v>
      </c>
      <c r="U8" s="392"/>
      <c r="V8" s="36"/>
      <c r="W8" s="2145" t="s">
        <v>261</v>
      </c>
      <c r="X8" s="353"/>
      <c r="Y8" s="112" t="s">
        <v>54</v>
      </c>
      <c r="Z8" s="1922" t="s">
        <v>232</v>
      </c>
      <c r="AA8" s="1923"/>
      <c r="AB8" s="1923"/>
      <c r="AC8" s="1923"/>
      <c r="AD8" s="1923"/>
      <c r="AE8" s="1923"/>
      <c r="AF8" s="1923"/>
      <c r="AG8" s="1923"/>
      <c r="AH8" s="119"/>
      <c r="AI8" s="654"/>
      <c r="AJ8" s="428">
        <f>AJ9+AJ34</f>
        <v>0</v>
      </c>
      <c r="AK8" s="430">
        <f>AK9+AK34</f>
        <v>52</v>
      </c>
      <c r="AL8" s="477" t="str">
        <f>IF(AJ8&gt;=AK8,"OK","未充足")</f>
        <v>未充足</v>
      </c>
      <c r="AM8" s="430">
        <f>AM9+AM34</f>
        <v>30</v>
      </c>
      <c r="AN8" s="476" t="str">
        <f>IF(AND(AJ8&gt;=AM8,AN9="OK"),"OK","未充足")</f>
        <v>未充足</v>
      </c>
      <c r="AO8" s="18"/>
      <c r="AP8" s="18"/>
      <c r="AQ8" s="2148" t="s">
        <v>190</v>
      </c>
      <c r="AR8" s="398"/>
      <c r="AS8" s="399"/>
      <c r="AT8" s="400" t="s">
        <v>55</v>
      </c>
      <c r="AU8" s="1805" t="s">
        <v>273</v>
      </c>
      <c r="AV8" s="1806"/>
      <c r="AW8" s="1806"/>
      <c r="AX8" s="1806"/>
      <c r="AY8" s="1806"/>
      <c r="AZ8" s="1806"/>
      <c r="BA8" s="1806"/>
      <c r="BB8" s="1806"/>
      <c r="BC8" s="401"/>
      <c r="BD8" s="402"/>
      <c r="BE8" s="403">
        <f>BE11+BE25+BE28</f>
        <v>0</v>
      </c>
      <c r="BF8" s="404">
        <f>BF11+BF25+BF28+BF9</f>
        <v>24</v>
      </c>
      <c r="BG8" s="648" t="str">
        <f>IF(BE8&gt;=BF8,"OK","未充足")</f>
        <v>未充足</v>
      </c>
      <c r="BH8" s="405">
        <f>BH11+BH25 +BH28</f>
        <v>16</v>
      </c>
      <c r="BI8" s="649" t="str">
        <f>IF(BE8&gt;=BH8,"OK","未充足")</f>
        <v>未充足</v>
      </c>
      <c r="BJ8" s="164"/>
      <c r="BL8" s="36"/>
      <c r="BM8" s="36"/>
      <c r="BN8" s="36"/>
      <c r="BO8" s="36"/>
      <c r="BP8" s="36"/>
      <c r="BQ8" s="36"/>
      <c r="BR8" s="36"/>
      <c r="BS8" s="36"/>
      <c r="BT8" s="36"/>
      <c r="BY8" s="12"/>
    </row>
    <row r="9" spans="1:77" ht="13.5" customHeight="1" thickBot="1">
      <c r="A9" s="39"/>
      <c r="B9" s="2144"/>
      <c r="C9" s="1203"/>
      <c r="D9" s="1189"/>
      <c r="E9" s="1190" t="s">
        <v>196</v>
      </c>
      <c r="F9" s="1807" t="s">
        <v>310</v>
      </c>
      <c r="G9" s="1808"/>
      <c r="H9" s="1808"/>
      <c r="I9" s="1808"/>
      <c r="J9" s="1808"/>
      <c r="K9" s="1808"/>
      <c r="L9" s="1808"/>
      <c r="M9" s="1808"/>
      <c r="N9" s="26"/>
      <c r="O9" s="1191"/>
      <c r="P9" s="1192">
        <f>P10+P29</f>
        <v>0</v>
      </c>
      <c r="Q9" s="1193">
        <v>26</v>
      </c>
      <c r="R9" s="1194"/>
      <c r="S9" s="1195"/>
      <c r="T9" s="564"/>
      <c r="U9" s="145"/>
      <c r="V9" s="36"/>
      <c r="W9" s="2146"/>
      <c r="X9" s="2079" t="s">
        <v>38</v>
      </c>
      <c r="Y9" s="283" t="s">
        <v>230</v>
      </c>
      <c r="Z9" s="284"/>
      <c r="AA9" s="284"/>
      <c r="AB9" s="284"/>
      <c r="AC9" s="284"/>
      <c r="AD9" s="285"/>
      <c r="AE9" s="285"/>
      <c r="AF9" s="285"/>
      <c r="AG9" s="286"/>
      <c r="AH9" s="287"/>
      <c r="AI9" s="288"/>
      <c r="AJ9" s="234">
        <f>SUM(AJ10:AJ33)</f>
        <v>0</v>
      </c>
      <c r="AK9" s="289">
        <f>SUM(AH10:AH33)</f>
        <v>46</v>
      </c>
      <c r="AL9" s="474" t="str">
        <f>IF(AJ9=AK9,"OK","未充足")</f>
        <v>未充足</v>
      </c>
      <c r="AM9" s="235">
        <v>28</v>
      </c>
      <c r="AN9" s="475" t="str">
        <f>IF(AND(AJ9&gt;=AM9, AI11=1, AI13=1, AI16=1, AI19=1, AI21=1, AI27=1, AI31=1), "OK","未充足")</f>
        <v>未充足</v>
      </c>
      <c r="AO9" s="18"/>
      <c r="AP9" s="18"/>
      <c r="AQ9" s="2149"/>
      <c r="AR9" s="2082" t="s">
        <v>49</v>
      </c>
      <c r="AS9" s="2083"/>
      <c r="AT9" s="558" t="s">
        <v>58</v>
      </c>
      <c r="AU9" s="947" t="s">
        <v>293</v>
      </c>
      <c r="AV9" s="936"/>
      <c r="AW9" s="936"/>
      <c r="AX9" s="936"/>
      <c r="AY9" s="936" t="s">
        <v>199</v>
      </c>
      <c r="AZ9" s="936"/>
      <c r="BA9" s="936"/>
      <c r="BB9" s="936"/>
      <c r="BC9" s="936"/>
      <c r="BD9" s="937"/>
      <c r="BE9" s="143">
        <f>AZ12+AZ19+AZ22+AZ28</f>
        <v>0</v>
      </c>
      <c r="BF9" s="135">
        <v>2</v>
      </c>
      <c r="BG9" s="568" t="str">
        <f>IF(BE9&gt;=BF9,"OK","未充足")</f>
        <v>未充足</v>
      </c>
      <c r="BH9" s="421"/>
      <c r="BI9" s="422"/>
      <c r="BJ9" s="10"/>
      <c r="BL9" s="669"/>
      <c r="BM9" s="670"/>
      <c r="BN9" s="670"/>
      <c r="BO9" s="670"/>
      <c r="BP9" s="670"/>
      <c r="BQ9" s="670"/>
      <c r="BR9" s="670"/>
      <c r="BS9" s="670"/>
      <c r="BT9" s="670"/>
      <c r="BU9" s="12"/>
      <c r="BV9" s="12"/>
      <c r="BW9" s="12"/>
      <c r="BX9" s="12"/>
      <c r="BY9" s="12"/>
    </row>
    <row r="10" spans="1:77" ht="13.5" customHeight="1" thickTop="1" thickBot="1">
      <c r="A10" s="39"/>
      <c r="B10" s="2144"/>
      <c r="C10" s="2086" t="s">
        <v>187</v>
      </c>
      <c r="D10" s="1196"/>
      <c r="E10" s="1197" t="s">
        <v>309</v>
      </c>
      <c r="F10" s="1905" t="s">
        <v>311</v>
      </c>
      <c r="G10" s="1905"/>
      <c r="H10" s="1905"/>
      <c r="I10" s="1905"/>
      <c r="J10" s="1905"/>
      <c r="K10" s="1905"/>
      <c r="L10" s="1905"/>
      <c r="M10" s="1905"/>
      <c r="N10" s="1905"/>
      <c r="O10" s="1198"/>
      <c r="P10" s="1199">
        <f>P11+P17+P21+P25</f>
        <v>0</v>
      </c>
      <c r="Q10" s="1200">
        <v>24</v>
      </c>
      <c r="R10" s="1201" t="str">
        <f>IF(P10&gt;=Q10,"OK","未充足")</f>
        <v>未充足</v>
      </c>
      <c r="S10" s="1200">
        <v>23</v>
      </c>
      <c r="T10" s="1202" t="str">
        <f>IF(P10&gt;=S10,"OK","未充足")</f>
        <v>未充足</v>
      </c>
      <c r="U10" s="392"/>
      <c r="V10" s="36"/>
      <c r="W10" s="2146"/>
      <c r="X10" s="2080"/>
      <c r="Y10" s="212" t="s">
        <v>143</v>
      </c>
      <c r="Z10" s="465"/>
      <c r="AA10" s="223"/>
      <c r="AB10" s="465"/>
      <c r="AC10" s="755"/>
      <c r="AD10" s="465"/>
      <c r="AE10" s="223"/>
      <c r="AF10" s="465"/>
      <c r="AG10" s="223"/>
      <c r="AH10" s="225">
        <v>2</v>
      </c>
      <c r="AI10" s="218"/>
      <c r="AJ10" s="129">
        <f>IF(AI10&gt;0,AH10,0)</f>
        <v>0</v>
      </c>
      <c r="AK10" s="21"/>
      <c r="AL10" s="1270"/>
      <c r="AM10" s="125"/>
      <c r="AN10" s="793" t="s">
        <v>253</v>
      </c>
      <c r="AO10" s="18"/>
      <c r="AP10" s="18"/>
      <c r="AQ10" s="2149"/>
      <c r="AR10" s="2084"/>
      <c r="AS10" s="2085"/>
      <c r="AT10" s="1087" t="s">
        <v>197</v>
      </c>
      <c r="AU10" s="1088" t="s">
        <v>291</v>
      </c>
      <c r="AV10" s="1089"/>
      <c r="AW10" s="1089"/>
      <c r="AX10" s="1089"/>
      <c r="AY10" s="1089" t="s">
        <v>198</v>
      </c>
      <c r="AZ10" s="1089"/>
      <c r="BA10" s="1089"/>
      <c r="BB10" s="1089"/>
      <c r="BC10" s="1089"/>
      <c r="BD10" s="1090"/>
      <c r="BE10" s="1091">
        <f>BC12+BC19+BC22+BC28</f>
        <v>0</v>
      </c>
      <c r="BF10" s="419"/>
      <c r="BG10" s="420"/>
      <c r="BH10" s="1085">
        <v>0</v>
      </c>
      <c r="BI10" s="1086" t="str">
        <f>IF(BE10&gt;=BH10,"OK","未充足")</f>
        <v>OK</v>
      </c>
      <c r="BJ10" s="164"/>
      <c r="BL10" s="2107" t="s">
        <v>50</v>
      </c>
      <c r="BM10" s="2107"/>
      <c r="BN10" s="2107"/>
      <c r="BO10" s="2107"/>
      <c r="BP10" s="2107"/>
      <c r="BQ10" s="2107"/>
      <c r="BR10" s="2107"/>
      <c r="BS10" s="2107"/>
      <c r="BT10" s="2107"/>
      <c r="BU10" s="33"/>
      <c r="BV10" s="33"/>
      <c r="BW10" s="33"/>
      <c r="BX10" s="12"/>
      <c r="BY10" s="12"/>
    </row>
    <row r="11" spans="1:77" ht="13.5" customHeight="1" thickTop="1" thickBot="1">
      <c r="A11" s="39"/>
      <c r="B11" s="2144"/>
      <c r="C11" s="2086"/>
      <c r="D11" s="2108" t="s">
        <v>218</v>
      </c>
      <c r="E11" s="111" t="s">
        <v>222</v>
      </c>
      <c r="F11" s="8"/>
      <c r="G11" s="8"/>
      <c r="H11" s="8"/>
      <c r="I11" s="8"/>
      <c r="J11" s="9"/>
      <c r="K11" s="9"/>
      <c r="L11" s="9"/>
      <c r="M11" s="3"/>
      <c r="N11" s="25"/>
      <c r="O11" s="24"/>
      <c r="P11" s="132">
        <f>SUM(P12:P16)</f>
        <v>0</v>
      </c>
      <c r="Q11" s="1097">
        <f>SUM(N12:N16)</f>
        <v>10</v>
      </c>
      <c r="R11" s="562" t="str">
        <f>IF(SUM(P12:P16)=Q11,"OK","未充足")</f>
        <v>未充足</v>
      </c>
      <c r="S11" s="124"/>
      <c r="T11" s="493"/>
      <c r="U11" s="145"/>
      <c r="V11" s="36"/>
      <c r="W11" s="2146"/>
      <c r="X11" s="2080"/>
      <c r="Y11" s="213" t="s">
        <v>4</v>
      </c>
      <c r="Z11" s="463"/>
      <c r="AA11" s="210"/>
      <c r="AB11" s="463"/>
      <c r="AC11" s="756"/>
      <c r="AD11" s="463"/>
      <c r="AE11" s="652"/>
      <c r="AF11" s="471"/>
      <c r="AG11" s="210"/>
      <c r="AH11" s="72">
        <v>1</v>
      </c>
      <c r="AI11" s="304"/>
      <c r="AJ11" s="127">
        <f>IF(AI11&gt;0,AH11,0)</f>
        <v>0</v>
      </c>
      <c r="AK11" s="23"/>
      <c r="AL11" s="1271"/>
      <c r="AM11" s="53" t="s">
        <v>48</v>
      </c>
      <c r="AN11" s="121"/>
      <c r="AO11" s="18"/>
      <c r="AP11" s="18"/>
      <c r="AQ11" s="2149"/>
      <c r="AR11" s="2111" t="s">
        <v>41</v>
      </c>
      <c r="AS11" s="406"/>
      <c r="AT11" s="407" t="s">
        <v>56</v>
      </c>
      <c r="AU11" s="1883" t="s">
        <v>236</v>
      </c>
      <c r="AV11" s="1884"/>
      <c r="AW11" s="1884"/>
      <c r="AX11" s="1884"/>
      <c r="AY11" s="1884"/>
      <c r="AZ11" s="1884"/>
      <c r="BA11" s="1884"/>
      <c r="BB11" s="1884"/>
      <c r="BC11" s="484"/>
      <c r="BD11" s="485"/>
      <c r="BE11" s="408">
        <f>BE12+BE19+BE22</f>
        <v>0</v>
      </c>
      <c r="BF11" s="409">
        <f>BF12+BF19+BF22</f>
        <v>9</v>
      </c>
      <c r="BG11" s="567" t="str">
        <f>IF(BE11&gt;=BF11,"OK","未充足")</f>
        <v>未充足</v>
      </c>
      <c r="BH11" s="410">
        <v>7</v>
      </c>
      <c r="BI11" s="569" t="str">
        <f>IF(AND(BE11&gt;=BH11,BI12="OK"),"OK","未充足")</f>
        <v>未充足</v>
      </c>
      <c r="BJ11" s="164"/>
      <c r="BL11" s="680" t="s">
        <v>51</v>
      </c>
      <c r="BM11" s="862" t="s">
        <v>29</v>
      </c>
      <c r="BN11" s="893"/>
      <c r="BO11" s="838"/>
      <c r="BP11" s="838" t="s">
        <v>256</v>
      </c>
      <c r="BQ11" s="838"/>
      <c r="BR11" s="893"/>
      <c r="BS11" s="893"/>
      <c r="BT11" s="893">
        <f>BS12+BS19</f>
        <v>129</v>
      </c>
      <c r="BU11" s="12"/>
      <c r="BV11" s="35"/>
      <c r="BW11" s="19"/>
      <c r="BX11" s="12"/>
      <c r="BY11" s="12"/>
    </row>
    <row r="12" spans="1:77" ht="13.5" customHeight="1" thickTop="1" thickBot="1">
      <c r="A12" s="39"/>
      <c r="B12" s="2144"/>
      <c r="C12" s="2086"/>
      <c r="D12" s="2109"/>
      <c r="E12" s="834" t="s">
        <v>121</v>
      </c>
      <c r="F12" s="729"/>
      <c r="G12" s="89"/>
      <c r="H12" s="88"/>
      <c r="I12" s="89"/>
      <c r="J12" s="96"/>
      <c r="K12" s="1129"/>
      <c r="L12" s="96"/>
      <c r="M12" s="89"/>
      <c r="N12" s="71">
        <v>2</v>
      </c>
      <c r="O12" s="103"/>
      <c r="P12" s="129">
        <f>IF(O12&gt;0,N12,0)</f>
        <v>0</v>
      </c>
      <c r="Q12" s="21"/>
      <c r="R12" s="863"/>
      <c r="S12" s="125"/>
      <c r="T12" s="1027"/>
      <c r="U12" s="145"/>
      <c r="V12" s="36"/>
      <c r="W12" s="2146"/>
      <c r="X12" s="2080"/>
      <c r="Y12" s="214" t="s">
        <v>144</v>
      </c>
      <c r="Z12" s="463"/>
      <c r="AA12" s="210"/>
      <c r="AB12" s="463"/>
      <c r="AC12" s="756"/>
      <c r="AD12" s="463"/>
      <c r="AE12" s="210"/>
      <c r="AF12" s="463"/>
      <c r="AG12" s="210"/>
      <c r="AH12" s="72">
        <v>2</v>
      </c>
      <c r="AI12" s="304"/>
      <c r="AJ12" s="127">
        <f>IF(AI12&gt;0,AH12,0)</f>
        <v>0</v>
      </c>
      <c r="AK12" s="23"/>
      <c r="AL12" s="1271"/>
      <c r="AM12" s="53"/>
      <c r="AN12" s="794" t="s">
        <v>253</v>
      </c>
      <c r="AO12" s="18"/>
      <c r="AP12" s="18"/>
      <c r="AQ12" s="2149"/>
      <c r="AR12" s="2112"/>
      <c r="AS12" s="369"/>
      <c r="AT12" s="481" t="s">
        <v>233</v>
      </c>
      <c r="AU12" s="292"/>
      <c r="AV12" s="292"/>
      <c r="AW12" s="292"/>
      <c r="AX12" s="1885" t="s">
        <v>202</v>
      </c>
      <c r="AY12" s="1885"/>
      <c r="AZ12" s="643">
        <f>IF((BE12-BF12)&gt;0,BE12-BF12,0)</f>
        <v>0</v>
      </c>
      <c r="BA12" s="1885" t="s">
        <v>97</v>
      </c>
      <c r="BB12" s="1885"/>
      <c r="BC12" s="482">
        <f>IF((BE12-BH12)&gt;0,BE12-BH12,0)</f>
        <v>0</v>
      </c>
      <c r="BD12" s="358"/>
      <c r="BE12" s="373">
        <f>SUM(BE13:BE18)</f>
        <v>0</v>
      </c>
      <c r="BF12" s="372">
        <f>SUM(BC13:BC17)</f>
        <v>5</v>
      </c>
      <c r="BG12" s="293"/>
      <c r="BH12" s="372">
        <f>SUM(BC13:BC17)</f>
        <v>5</v>
      </c>
      <c r="BI12" s="1084" t="str">
        <f>IF(SUM(BE13:BE17)=5,"OK","未充足")</f>
        <v>未充足</v>
      </c>
      <c r="BJ12" s="10"/>
      <c r="BL12" s="682"/>
      <c r="BM12" s="861" t="s">
        <v>245</v>
      </c>
      <c r="BN12" s="682"/>
      <c r="BO12" s="839"/>
      <c r="BP12" s="839" t="s">
        <v>246</v>
      </c>
      <c r="BQ12" s="839"/>
      <c r="BR12" s="682"/>
      <c r="BS12" s="683">
        <f>BR13+BR16</f>
        <v>105</v>
      </c>
      <c r="BT12" s="36"/>
      <c r="BU12" s="36"/>
      <c r="BV12" s="663"/>
      <c r="BW12" s="36"/>
      <c r="BX12" s="12"/>
      <c r="BY12" s="12"/>
    </row>
    <row r="13" spans="1:77" ht="13.5" customHeight="1" thickBot="1">
      <c r="A13" s="39"/>
      <c r="B13" s="2144"/>
      <c r="C13" s="2086"/>
      <c r="D13" s="2109"/>
      <c r="E13" s="828" t="s">
        <v>122</v>
      </c>
      <c r="F13" s="85"/>
      <c r="G13" s="730"/>
      <c r="H13" s="85"/>
      <c r="I13" s="93"/>
      <c r="J13" s="95"/>
      <c r="K13" s="1133"/>
      <c r="L13" s="95"/>
      <c r="M13" s="93"/>
      <c r="N13" s="72">
        <v>2</v>
      </c>
      <c r="O13" s="104"/>
      <c r="P13" s="127">
        <f t="shared" ref="P13:P16" si="0">IF(O13&gt;0,N13,0)</f>
        <v>0</v>
      </c>
      <c r="Q13" s="23"/>
      <c r="R13" s="864"/>
      <c r="S13" s="53"/>
      <c r="T13" s="1008"/>
      <c r="U13" s="145"/>
      <c r="V13" s="36"/>
      <c r="W13" s="2146"/>
      <c r="X13" s="2080"/>
      <c r="Y13" s="214" t="s">
        <v>145</v>
      </c>
      <c r="Z13" s="463"/>
      <c r="AA13" s="210"/>
      <c r="AB13" s="463"/>
      <c r="AC13" s="756"/>
      <c r="AD13" s="463"/>
      <c r="AE13" s="652"/>
      <c r="AF13" s="471"/>
      <c r="AG13" s="210"/>
      <c r="AH13" s="72">
        <v>1</v>
      </c>
      <c r="AI13" s="304"/>
      <c r="AJ13" s="127">
        <f>IF(AI13&gt;0,AH13,0)</f>
        <v>0</v>
      </c>
      <c r="AK13" s="23"/>
      <c r="AL13" s="1272"/>
      <c r="AM13" s="53"/>
      <c r="AN13" s="121"/>
      <c r="AO13" s="18"/>
      <c r="AP13" s="18"/>
      <c r="AQ13" s="2149"/>
      <c r="AR13" s="2112"/>
      <c r="AS13" s="291"/>
      <c r="AT13" s="836" t="s">
        <v>62</v>
      </c>
      <c r="AU13" s="1043"/>
      <c r="AV13" s="224"/>
      <c r="AW13" s="1044"/>
      <c r="AX13" s="345"/>
      <c r="AY13" s="1044"/>
      <c r="AZ13" s="1045"/>
      <c r="BA13" s="1048"/>
      <c r="BB13" s="345"/>
      <c r="BC13" s="226">
        <v>1</v>
      </c>
      <c r="BD13" s="196"/>
      <c r="BE13" s="455">
        <f t="shared" ref="BE13:BE18" si="1">IF(BD13&gt;0,BC13,0)</f>
        <v>0</v>
      </c>
      <c r="BF13" s="456"/>
      <c r="BG13" s="869"/>
      <c r="BH13" s="636" t="s">
        <v>48</v>
      </c>
      <c r="BI13" s="983"/>
      <c r="BJ13" s="160"/>
      <c r="BL13" s="681" t="s">
        <v>52</v>
      </c>
      <c r="BM13" s="382"/>
      <c r="BN13" s="854" t="s">
        <v>195</v>
      </c>
      <c r="BO13" s="840"/>
      <c r="BP13" s="840" t="s">
        <v>257</v>
      </c>
      <c r="BQ13" s="840"/>
      <c r="BR13" s="711">
        <f>BQ14+BQ15</f>
        <v>53</v>
      </c>
      <c r="BS13" s="36"/>
      <c r="BT13" s="671"/>
      <c r="BU13" s="56"/>
      <c r="BV13" s="663"/>
      <c r="BW13" s="35"/>
      <c r="BX13" s="12"/>
      <c r="BY13" s="12"/>
    </row>
    <row r="14" spans="1:77" ht="13.5" customHeight="1">
      <c r="A14" s="39"/>
      <c r="B14" s="2144"/>
      <c r="C14" s="2086"/>
      <c r="D14" s="2109"/>
      <c r="E14" s="829" t="s">
        <v>123</v>
      </c>
      <c r="F14" s="731"/>
      <c r="G14" s="93"/>
      <c r="H14" s="85"/>
      <c r="I14" s="93"/>
      <c r="J14" s="95"/>
      <c r="K14" s="1133"/>
      <c r="L14" s="95"/>
      <c r="M14" s="93"/>
      <c r="N14" s="72">
        <v>2</v>
      </c>
      <c r="O14" s="104"/>
      <c r="P14" s="127">
        <f t="shared" si="0"/>
        <v>0</v>
      </c>
      <c r="Q14" s="23"/>
      <c r="R14" s="864"/>
      <c r="S14" s="53"/>
      <c r="T14" s="1008"/>
      <c r="U14" s="145"/>
      <c r="V14" s="36"/>
      <c r="W14" s="2146"/>
      <c r="X14" s="2080"/>
      <c r="Y14" s="215" t="s">
        <v>146</v>
      </c>
      <c r="Z14" s="464"/>
      <c r="AA14" s="314"/>
      <c r="AB14" s="464"/>
      <c r="AC14" s="757"/>
      <c r="AD14" s="464"/>
      <c r="AE14" s="632"/>
      <c r="AF14" s="472"/>
      <c r="AG14" s="314"/>
      <c r="AH14" s="186">
        <v>1</v>
      </c>
      <c r="AI14" s="331"/>
      <c r="AJ14" s="188">
        <f>IF(AI14&gt;0,AH14,0)</f>
        <v>0</v>
      </c>
      <c r="AK14" s="189"/>
      <c r="AL14" s="1273"/>
      <c r="AM14" s="190" t="s">
        <v>48</v>
      </c>
      <c r="AN14" s="795" t="s">
        <v>253</v>
      </c>
      <c r="AO14" s="41"/>
      <c r="AP14" s="18"/>
      <c r="AQ14" s="2149"/>
      <c r="AR14" s="2112"/>
      <c r="AS14" s="291"/>
      <c r="AT14" s="837" t="s">
        <v>63</v>
      </c>
      <c r="AU14" s="469"/>
      <c r="AV14" s="1267"/>
      <c r="AW14" s="469"/>
      <c r="AX14" s="345"/>
      <c r="AY14" s="469"/>
      <c r="AZ14" s="1046"/>
      <c r="BA14" s="1049"/>
      <c r="BB14" s="345"/>
      <c r="BC14" s="638">
        <v>1</v>
      </c>
      <c r="BD14" s="349"/>
      <c r="BE14" s="457">
        <f t="shared" si="1"/>
        <v>0</v>
      </c>
      <c r="BF14" s="458"/>
      <c r="BG14" s="881"/>
      <c r="BH14" s="639" t="s">
        <v>48</v>
      </c>
      <c r="BI14" s="984"/>
      <c r="BJ14" s="12"/>
      <c r="BL14" s="707" t="s">
        <v>196</v>
      </c>
      <c r="BM14" s="708"/>
      <c r="BN14" s="709"/>
      <c r="BO14" s="710" t="s">
        <v>238</v>
      </c>
      <c r="BP14" s="716"/>
      <c r="BQ14" s="716">
        <v>26</v>
      </c>
      <c r="BR14" s="36"/>
      <c r="BS14" s="665"/>
      <c r="BT14" s="29"/>
      <c r="BU14" s="56"/>
      <c r="BV14" s="663"/>
      <c r="BW14" s="35"/>
      <c r="BX14" s="12"/>
      <c r="BY14" s="12"/>
    </row>
    <row r="15" spans="1:77" ht="13.5" customHeight="1" thickBot="1">
      <c r="A15" s="39"/>
      <c r="B15" s="2144"/>
      <c r="C15" s="2086"/>
      <c r="D15" s="2109"/>
      <c r="E15" s="829" t="s">
        <v>124</v>
      </c>
      <c r="F15" s="85"/>
      <c r="G15" s="730"/>
      <c r="H15" s="85"/>
      <c r="I15" s="93"/>
      <c r="J15" s="95"/>
      <c r="K15" s="1133"/>
      <c r="L15" s="95"/>
      <c r="M15" s="93"/>
      <c r="N15" s="72">
        <v>2</v>
      </c>
      <c r="O15" s="104"/>
      <c r="P15" s="127">
        <f t="shared" si="0"/>
        <v>0</v>
      </c>
      <c r="Q15" s="23"/>
      <c r="R15" s="864"/>
      <c r="S15" s="53"/>
      <c r="T15" s="1008"/>
      <c r="U15" s="145"/>
      <c r="V15" s="36"/>
      <c r="W15" s="2146"/>
      <c r="X15" s="2080"/>
      <c r="Y15" s="332" t="s">
        <v>192</v>
      </c>
      <c r="Z15" s="470"/>
      <c r="AA15" s="224"/>
      <c r="AB15" s="470"/>
      <c r="AC15" s="745"/>
      <c r="AD15" s="470"/>
      <c r="AE15" s="224"/>
      <c r="AF15" s="470"/>
      <c r="AG15" s="224"/>
      <c r="AH15" s="305">
        <v>1</v>
      </c>
      <c r="AI15" s="221"/>
      <c r="AJ15" s="197">
        <f t="shared" ref="AJ15:AJ45" si="2">IF(AI15&gt;0,AH15,0)</f>
        <v>0</v>
      </c>
      <c r="AK15" s="198"/>
      <c r="AL15" s="1274"/>
      <c r="AM15" s="323"/>
      <c r="AN15" s="811" t="s">
        <v>253</v>
      </c>
      <c r="AO15" s="41"/>
      <c r="AP15" s="18"/>
      <c r="AQ15" s="2149"/>
      <c r="AR15" s="2112"/>
      <c r="AS15" s="291"/>
      <c r="AT15" s="837" t="s">
        <v>64</v>
      </c>
      <c r="AU15" s="469"/>
      <c r="AV15" s="345"/>
      <c r="AW15" s="775"/>
      <c r="AX15" s="345"/>
      <c r="AY15" s="469"/>
      <c r="AZ15" s="1046"/>
      <c r="BA15" s="1049"/>
      <c r="BB15" s="345"/>
      <c r="BC15" s="638">
        <v>1</v>
      </c>
      <c r="BD15" s="349"/>
      <c r="BE15" s="457">
        <f t="shared" si="1"/>
        <v>0</v>
      </c>
      <c r="BF15" s="458"/>
      <c r="BG15" s="881"/>
      <c r="BH15" s="639" t="s">
        <v>48</v>
      </c>
      <c r="BI15" s="984"/>
      <c r="BJ15" s="12"/>
      <c r="BL15" s="691" t="s">
        <v>53</v>
      </c>
      <c r="BM15" s="692"/>
      <c r="BN15" s="842"/>
      <c r="BO15" s="843" t="s">
        <v>258</v>
      </c>
      <c r="BP15" s="717"/>
      <c r="BQ15" s="717">
        <v>27</v>
      </c>
      <c r="BR15" s="37"/>
      <c r="BS15" s="665"/>
      <c r="BT15" s="29"/>
      <c r="BU15" s="56"/>
      <c r="BV15" s="663"/>
      <c r="BW15" s="35"/>
      <c r="BX15" s="12"/>
      <c r="BY15" s="12"/>
    </row>
    <row r="16" spans="1:77" ht="13.5" customHeight="1" thickBot="1">
      <c r="A16" s="39"/>
      <c r="B16" s="2144"/>
      <c r="C16" s="2086"/>
      <c r="D16" s="2110"/>
      <c r="E16" s="835" t="s">
        <v>125</v>
      </c>
      <c r="F16" s="207"/>
      <c r="G16" s="272"/>
      <c r="H16" s="732"/>
      <c r="I16" s="272"/>
      <c r="J16" s="275"/>
      <c r="K16" s="1134"/>
      <c r="L16" s="275"/>
      <c r="M16" s="276"/>
      <c r="N16" s="173">
        <v>2</v>
      </c>
      <c r="O16" s="108"/>
      <c r="P16" s="137">
        <f t="shared" si="0"/>
        <v>0</v>
      </c>
      <c r="Q16" s="174"/>
      <c r="R16" s="865"/>
      <c r="S16" s="208"/>
      <c r="T16" s="1021"/>
      <c r="U16" s="392"/>
      <c r="V16" s="36"/>
      <c r="W16" s="2146"/>
      <c r="X16" s="2080"/>
      <c r="Y16" s="213" t="s">
        <v>32</v>
      </c>
      <c r="Z16" s="461"/>
      <c r="AA16" s="100"/>
      <c r="AB16" s="461"/>
      <c r="AC16" s="758"/>
      <c r="AD16" s="461"/>
      <c r="AE16" s="651"/>
      <c r="AF16" s="650"/>
      <c r="AG16" s="100"/>
      <c r="AH16" s="205">
        <v>1</v>
      </c>
      <c r="AI16" s="220"/>
      <c r="AJ16" s="140">
        <f t="shared" si="2"/>
        <v>0</v>
      </c>
      <c r="AK16" s="28"/>
      <c r="AL16" s="1272"/>
      <c r="AM16" s="190" t="s">
        <v>48</v>
      </c>
      <c r="AN16" s="206"/>
      <c r="AO16" s="41"/>
      <c r="AP16" s="18"/>
      <c r="AQ16" s="2149"/>
      <c r="AR16" s="2112"/>
      <c r="AS16" s="291"/>
      <c r="AT16" s="637" t="s">
        <v>65</v>
      </c>
      <c r="AU16" s="469"/>
      <c r="AV16" s="345"/>
      <c r="AW16" s="469"/>
      <c r="AX16" s="1267"/>
      <c r="AY16" s="469"/>
      <c r="AZ16" s="1046"/>
      <c r="BA16" s="1049"/>
      <c r="BB16" s="345"/>
      <c r="BC16" s="638">
        <v>1</v>
      </c>
      <c r="BD16" s="349"/>
      <c r="BE16" s="457">
        <f t="shared" si="1"/>
        <v>0</v>
      </c>
      <c r="BF16" s="458"/>
      <c r="BG16" s="881"/>
      <c r="BH16" s="639" t="s">
        <v>48</v>
      </c>
      <c r="BI16" s="1093" t="s">
        <v>252</v>
      </c>
      <c r="BJ16" s="12"/>
      <c r="BL16" s="697" t="s">
        <v>54</v>
      </c>
      <c r="BM16" s="698"/>
      <c r="BN16" s="855" t="s">
        <v>39</v>
      </c>
      <c r="BO16" s="841"/>
      <c r="BP16" s="844" t="s">
        <v>247</v>
      </c>
      <c r="BQ16" s="712"/>
      <c r="BR16" s="712">
        <f>BQ17+BQ18</f>
        <v>52</v>
      </c>
      <c r="BS16" s="36"/>
      <c r="BT16" s="29"/>
      <c r="BU16" s="56"/>
      <c r="BV16" s="663"/>
      <c r="BW16" s="35"/>
      <c r="BX16" s="12"/>
      <c r="BY16" s="12"/>
    </row>
    <row r="17" spans="1:77" ht="13.5" customHeight="1" thickBot="1">
      <c r="A17" s="39"/>
      <c r="B17" s="2144"/>
      <c r="C17" s="2086"/>
      <c r="D17" s="2114" t="s">
        <v>219</v>
      </c>
      <c r="E17" s="252" t="s">
        <v>223</v>
      </c>
      <c r="F17" s="253"/>
      <c r="G17" s="253"/>
      <c r="H17" s="253"/>
      <c r="I17" s="253"/>
      <c r="J17" s="253"/>
      <c r="K17" s="253"/>
      <c r="L17" s="253"/>
      <c r="M17" s="253"/>
      <c r="N17" s="254"/>
      <c r="O17" s="309"/>
      <c r="P17" s="255">
        <f>SUM(P18:P20)</f>
        <v>0</v>
      </c>
      <c r="Q17" s="1098">
        <f>SUM(N18:N20)</f>
        <v>4</v>
      </c>
      <c r="R17" s="494" t="str">
        <f>IF(SUM(P18:P20)&gt;=Q17,"OK","未充足")</f>
        <v>未充足</v>
      </c>
      <c r="S17" s="256"/>
      <c r="T17" s="257"/>
      <c r="U17" s="393"/>
      <c r="V17" s="36"/>
      <c r="W17" s="2146"/>
      <c r="X17" s="2080"/>
      <c r="Y17" s="215" t="s">
        <v>147</v>
      </c>
      <c r="Z17" s="464"/>
      <c r="AA17" s="314"/>
      <c r="AB17" s="464"/>
      <c r="AC17" s="757"/>
      <c r="AD17" s="464"/>
      <c r="AE17" s="653"/>
      <c r="AF17" s="464"/>
      <c r="AG17" s="314"/>
      <c r="AH17" s="186">
        <v>1</v>
      </c>
      <c r="AI17" s="316"/>
      <c r="AJ17" s="188">
        <f t="shared" si="2"/>
        <v>0</v>
      </c>
      <c r="AK17" s="189"/>
      <c r="AL17" s="1275"/>
      <c r="AM17" s="190"/>
      <c r="AN17" s="191"/>
      <c r="AO17" s="41"/>
      <c r="AP17" s="18"/>
      <c r="AQ17" s="2149"/>
      <c r="AR17" s="2112"/>
      <c r="AS17" s="291"/>
      <c r="AT17" s="370" t="s">
        <v>66</v>
      </c>
      <c r="AU17" s="641"/>
      <c r="AV17" s="642"/>
      <c r="AW17" s="641"/>
      <c r="AX17" s="773"/>
      <c r="AY17" s="641"/>
      <c r="AZ17" s="1047"/>
      <c r="BA17" s="1050"/>
      <c r="BB17" s="642"/>
      <c r="BC17" s="297">
        <v>1</v>
      </c>
      <c r="BD17" s="107"/>
      <c r="BE17" s="179">
        <f t="shared" si="1"/>
        <v>0</v>
      </c>
      <c r="BF17" s="371"/>
      <c r="BG17" s="882"/>
      <c r="BH17" s="640" t="s">
        <v>48</v>
      </c>
      <c r="BI17" s="1094" t="s">
        <v>252</v>
      </c>
      <c r="BJ17" s="12"/>
      <c r="BL17" s="693" t="s">
        <v>230</v>
      </c>
      <c r="BM17" s="694"/>
      <c r="BN17" s="695"/>
      <c r="BO17" s="696" t="s">
        <v>36</v>
      </c>
      <c r="BP17" s="718"/>
      <c r="BQ17" s="718">
        <v>46</v>
      </c>
      <c r="BR17" s="29"/>
      <c r="BS17" s="665"/>
      <c r="BT17" s="29"/>
      <c r="BU17" s="56"/>
      <c r="BV17" s="663"/>
      <c r="BW17" s="35"/>
      <c r="BY17" s="10"/>
    </row>
    <row r="18" spans="1:77" ht="13.5" customHeight="1" thickTop="1" thickBot="1">
      <c r="A18" s="39"/>
      <c r="B18" s="2144"/>
      <c r="C18" s="2086"/>
      <c r="D18" s="2115"/>
      <c r="E18" s="824" t="s">
        <v>126</v>
      </c>
      <c r="F18" s="733"/>
      <c r="G18" s="280"/>
      <c r="H18" s="308"/>
      <c r="I18" s="280"/>
      <c r="J18" s="308"/>
      <c r="K18" s="1135"/>
      <c r="L18" s="308"/>
      <c r="M18" s="185"/>
      <c r="N18" s="186">
        <v>2</v>
      </c>
      <c r="O18" s="310"/>
      <c r="P18" s="188">
        <f t="shared" ref="P18:P20" si="3">IF(O18&gt;0,N18,0)</f>
        <v>0</v>
      </c>
      <c r="Q18" s="189"/>
      <c r="R18" s="866"/>
      <c r="S18" s="190"/>
      <c r="T18" s="788" t="s">
        <v>252</v>
      </c>
      <c r="U18" s="145"/>
      <c r="V18" s="36"/>
      <c r="W18" s="2146"/>
      <c r="X18" s="2080"/>
      <c r="Y18" s="216" t="s">
        <v>148</v>
      </c>
      <c r="Z18" s="470"/>
      <c r="AA18" s="224"/>
      <c r="AB18" s="470"/>
      <c r="AC18" s="224"/>
      <c r="AD18" s="759"/>
      <c r="AE18" s="224"/>
      <c r="AF18" s="470"/>
      <c r="AG18" s="224"/>
      <c r="AH18" s="305">
        <v>2</v>
      </c>
      <c r="AI18" s="221"/>
      <c r="AJ18" s="197">
        <f t="shared" si="2"/>
        <v>0</v>
      </c>
      <c r="AK18" s="198"/>
      <c r="AL18" s="1276"/>
      <c r="AM18" s="330"/>
      <c r="AN18" s="811" t="s">
        <v>253</v>
      </c>
      <c r="AO18" s="41"/>
      <c r="AP18" s="18"/>
      <c r="AQ18" s="2149"/>
      <c r="AR18" s="2112"/>
      <c r="AS18" s="627"/>
      <c r="AT18" s="784" t="s">
        <v>67</v>
      </c>
      <c r="AU18" s="468"/>
      <c r="AV18" s="91"/>
      <c r="AW18" s="468"/>
      <c r="AX18" s="91"/>
      <c r="AY18" s="1169"/>
      <c r="AZ18" s="101"/>
      <c r="BA18" s="468"/>
      <c r="BB18" s="91"/>
      <c r="BC18" s="754">
        <v>1</v>
      </c>
      <c r="BD18" s="105"/>
      <c r="BE18" s="128">
        <f t="shared" si="1"/>
        <v>0</v>
      </c>
      <c r="BF18" s="787" t="s">
        <v>251</v>
      </c>
      <c r="BG18" s="883"/>
      <c r="BH18" s="423"/>
      <c r="BI18" s="985"/>
      <c r="BJ18" s="161"/>
      <c r="BL18" s="618" t="s">
        <v>231</v>
      </c>
      <c r="BM18" s="684"/>
      <c r="BN18" s="685"/>
      <c r="BO18" s="686" t="s">
        <v>239</v>
      </c>
      <c r="BP18" s="719"/>
      <c r="BQ18" s="719">
        <v>6</v>
      </c>
      <c r="BR18" s="57"/>
      <c r="BS18" s="687"/>
      <c r="BT18" s="29"/>
      <c r="BU18" s="56"/>
      <c r="BV18" s="663"/>
      <c r="BW18" s="35"/>
      <c r="BX18" s="12"/>
      <c r="BY18" s="12"/>
    </row>
    <row r="19" spans="1:77" ht="13.5" customHeight="1" thickBot="1">
      <c r="A19" s="39"/>
      <c r="B19" s="2144"/>
      <c r="C19" s="2086"/>
      <c r="D19" s="2115"/>
      <c r="E19" s="824" t="s">
        <v>127</v>
      </c>
      <c r="F19" s="320"/>
      <c r="G19" s="734"/>
      <c r="H19" s="222"/>
      <c r="I19" s="201"/>
      <c r="J19" s="222"/>
      <c r="K19" s="201"/>
      <c r="L19" s="222"/>
      <c r="M19" s="201"/>
      <c r="N19" s="305">
        <v>1</v>
      </c>
      <c r="O19" s="196"/>
      <c r="P19" s="197">
        <f t="shared" si="3"/>
        <v>0</v>
      </c>
      <c r="Q19" s="198"/>
      <c r="R19" s="867"/>
      <c r="S19" s="330"/>
      <c r="T19" s="789" t="s">
        <v>252</v>
      </c>
      <c r="U19" s="393"/>
      <c r="V19" s="36"/>
      <c r="W19" s="2146"/>
      <c r="X19" s="2080"/>
      <c r="Y19" s="216" t="s">
        <v>149</v>
      </c>
      <c r="Z19" s="470"/>
      <c r="AA19" s="224"/>
      <c r="AB19" s="470"/>
      <c r="AC19" s="224"/>
      <c r="AD19" s="759"/>
      <c r="AE19" s="657"/>
      <c r="AF19" s="473"/>
      <c r="AG19" s="224"/>
      <c r="AH19" s="305">
        <v>1</v>
      </c>
      <c r="AI19" s="221"/>
      <c r="AJ19" s="197">
        <f t="shared" si="2"/>
        <v>0</v>
      </c>
      <c r="AK19" s="198"/>
      <c r="AL19" s="1276"/>
      <c r="AM19" s="190" t="s">
        <v>48</v>
      </c>
      <c r="AN19" s="324" t="s">
        <v>220</v>
      </c>
      <c r="AO19" s="41"/>
      <c r="AP19" s="18"/>
      <c r="AQ19" s="2149"/>
      <c r="AR19" s="2112"/>
      <c r="AS19" s="367"/>
      <c r="AT19" s="227" t="s">
        <v>234</v>
      </c>
      <c r="AU19" s="52"/>
      <c r="AV19" s="52"/>
      <c r="AW19" s="52"/>
      <c r="AX19" s="2117" t="s">
        <v>200</v>
      </c>
      <c r="AY19" s="2117"/>
      <c r="AZ19" s="483">
        <f>IF((BE19-BF19)&gt;0,BE19-BF19,0)</f>
        <v>0</v>
      </c>
      <c r="BA19" s="2117" t="s">
        <v>201</v>
      </c>
      <c r="BB19" s="2117"/>
      <c r="BC19" s="417">
        <f>IF((BE19-BH19)&gt;0,BE19-BH19,0)</f>
        <v>0</v>
      </c>
      <c r="BD19" s="302"/>
      <c r="BE19" s="228">
        <f>BE20+BE21</f>
        <v>0</v>
      </c>
      <c r="BF19" s="229">
        <f>BC20+BC21</f>
        <v>3</v>
      </c>
      <c r="BG19" s="149" t="str">
        <f>IF(BE19&gt;=BF19,"OK","未充足")</f>
        <v>未充足</v>
      </c>
      <c r="BH19" s="230">
        <f>BC20</f>
        <v>1</v>
      </c>
      <c r="BI19" s="570" t="str">
        <f>IF(BE20=1,"OK","未充足")</f>
        <v>未充足</v>
      </c>
      <c r="BJ19" s="164"/>
      <c r="BL19" s="688" t="s">
        <v>55</v>
      </c>
      <c r="BM19" s="860" t="s">
        <v>190</v>
      </c>
      <c r="BN19" s="853"/>
      <c r="BO19" s="689"/>
      <c r="BP19" s="845" t="s">
        <v>330</v>
      </c>
      <c r="BQ19" s="689"/>
      <c r="BR19" s="689"/>
      <c r="BS19" s="690">
        <f>BR20+BR24+BR25+BR26</f>
        <v>24</v>
      </c>
      <c r="BT19" s="36"/>
      <c r="BU19" s="667"/>
      <c r="BV19" s="663"/>
      <c r="BW19" s="35"/>
      <c r="BX19" s="12"/>
      <c r="BY19" s="12"/>
    </row>
    <row r="20" spans="1:77" ht="13.5" customHeight="1" thickTop="1" thickBot="1">
      <c r="A20" s="39"/>
      <c r="B20" s="2144"/>
      <c r="C20" s="2086"/>
      <c r="D20" s="2116"/>
      <c r="E20" s="833" t="s">
        <v>128</v>
      </c>
      <c r="F20" s="94"/>
      <c r="G20" s="735"/>
      <c r="H20" s="97"/>
      <c r="I20" s="87"/>
      <c r="J20" s="97"/>
      <c r="K20" s="87"/>
      <c r="L20" s="97"/>
      <c r="M20" s="92"/>
      <c r="N20" s="205">
        <v>1</v>
      </c>
      <c r="O20" s="105"/>
      <c r="P20" s="126">
        <f t="shared" si="3"/>
        <v>0</v>
      </c>
      <c r="Q20" s="28"/>
      <c r="R20" s="868"/>
      <c r="S20" s="125"/>
      <c r="T20" s="791" t="s">
        <v>252</v>
      </c>
      <c r="U20" s="392"/>
      <c r="V20" s="36"/>
      <c r="W20" s="2146"/>
      <c r="X20" s="2080"/>
      <c r="Y20" s="213" t="s">
        <v>33</v>
      </c>
      <c r="Z20" s="461"/>
      <c r="AA20" s="100"/>
      <c r="AB20" s="461"/>
      <c r="AC20" s="758"/>
      <c r="AD20" s="461"/>
      <c r="AE20" s="100"/>
      <c r="AF20" s="461"/>
      <c r="AG20" s="100"/>
      <c r="AH20" s="205">
        <v>2</v>
      </c>
      <c r="AI20" s="220"/>
      <c r="AJ20" s="140">
        <f t="shared" si="2"/>
        <v>0</v>
      </c>
      <c r="AK20" s="28"/>
      <c r="AL20" s="1272"/>
      <c r="AM20" s="125"/>
      <c r="AN20" s="122"/>
      <c r="AO20" s="41"/>
      <c r="AP20" s="18"/>
      <c r="AQ20" s="2149"/>
      <c r="AR20" s="2112"/>
      <c r="AS20" s="368"/>
      <c r="AT20" s="834" t="s">
        <v>68</v>
      </c>
      <c r="AU20" s="1041"/>
      <c r="AV20" s="774"/>
      <c r="AW20" s="1041"/>
      <c r="AX20" s="658"/>
      <c r="AY20" s="1041"/>
      <c r="AZ20" s="1040"/>
      <c r="BA20" s="1039"/>
      <c r="BB20" s="658"/>
      <c r="BC20" s="357">
        <v>1</v>
      </c>
      <c r="BD20" s="656"/>
      <c r="BE20" s="197">
        <f>IF(BD20&gt;0,BC20,0)</f>
        <v>0</v>
      </c>
      <c r="BF20" s="356"/>
      <c r="BG20" s="884"/>
      <c r="BH20" s="424" t="s">
        <v>48</v>
      </c>
      <c r="BI20" s="986"/>
      <c r="BJ20" s="164"/>
      <c r="BL20" s="699" t="s">
        <v>56</v>
      </c>
      <c r="BM20" s="700"/>
      <c r="BN20" s="856" t="s">
        <v>41</v>
      </c>
      <c r="BO20" s="700"/>
      <c r="BP20" s="846" t="s">
        <v>248</v>
      </c>
      <c r="BQ20" s="713"/>
      <c r="BR20" s="713">
        <v>9</v>
      </c>
      <c r="BS20" s="665"/>
      <c r="BT20" s="58"/>
      <c r="BU20" s="667"/>
      <c r="BV20" s="663"/>
      <c r="BW20" s="35"/>
      <c r="BX20" s="12"/>
      <c r="BY20" s="10"/>
    </row>
    <row r="21" spans="1:77" ht="13.5" customHeight="1" thickBot="1">
      <c r="A21" s="39"/>
      <c r="B21" s="2144"/>
      <c r="C21" s="2086"/>
      <c r="D21" s="258"/>
      <c r="E21" s="259" t="s">
        <v>224</v>
      </c>
      <c r="F21" s="260"/>
      <c r="G21" s="260"/>
      <c r="H21" s="260"/>
      <c r="I21" s="260"/>
      <c r="J21" s="260"/>
      <c r="K21" s="260"/>
      <c r="L21" s="260"/>
      <c r="M21" s="260"/>
      <c r="N21" s="55"/>
      <c r="O21" s="616"/>
      <c r="P21" s="138">
        <f>SUM(P22:P24)</f>
        <v>0</v>
      </c>
      <c r="Q21" s="1099">
        <f>SUM(N22:N24)</f>
        <v>4</v>
      </c>
      <c r="R21" s="150" t="str">
        <f>IF(SUM(P22:P24)&gt;=Q21,"OK","未充足")</f>
        <v>未充足</v>
      </c>
      <c r="S21" s="79"/>
      <c r="T21" s="157"/>
      <c r="U21" s="145"/>
      <c r="V21" s="36"/>
      <c r="W21" s="2146"/>
      <c r="X21" s="2080"/>
      <c r="Y21" s="215" t="s">
        <v>150</v>
      </c>
      <c r="Z21" s="464"/>
      <c r="AA21" s="314"/>
      <c r="AB21" s="464"/>
      <c r="AC21" s="314"/>
      <c r="AD21" s="760"/>
      <c r="AE21" s="314"/>
      <c r="AF21" s="464"/>
      <c r="AG21" s="314"/>
      <c r="AH21" s="186">
        <v>2</v>
      </c>
      <c r="AI21" s="316"/>
      <c r="AJ21" s="188">
        <f t="shared" si="2"/>
        <v>0</v>
      </c>
      <c r="AK21" s="189"/>
      <c r="AL21" s="1095" t="s">
        <v>296</v>
      </c>
      <c r="AM21" s="190" t="s">
        <v>48</v>
      </c>
      <c r="AN21" s="324" t="s">
        <v>220</v>
      </c>
      <c r="AO21" s="41"/>
      <c r="AP21" s="18"/>
      <c r="AQ21" s="2149"/>
      <c r="AR21" s="2112"/>
      <c r="AS21" s="290"/>
      <c r="AT21" s="178" t="s">
        <v>69</v>
      </c>
      <c r="AU21" s="468"/>
      <c r="AV21" s="91"/>
      <c r="AW21" s="468"/>
      <c r="AX21" s="91"/>
      <c r="AY21" s="1174"/>
      <c r="AZ21" s="91"/>
      <c r="BA21" s="629"/>
      <c r="BB21" s="100"/>
      <c r="BC21" s="82">
        <v>2</v>
      </c>
      <c r="BD21" s="105"/>
      <c r="BE21" s="126">
        <f>IF(BD21&gt;0,BC21,0)</f>
        <v>0</v>
      </c>
      <c r="BF21" s="125" t="s">
        <v>48</v>
      </c>
      <c r="BG21" s="885"/>
      <c r="BH21" s="425"/>
      <c r="BI21" s="976" t="s">
        <v>284</v>
      </c>
      <c r="BJ21" s="12"/>
      <c r="BL21" s="677" t="s">
        <v>233</v>
      </c>
      <c r="BM21" s="672"/>
      <c r="BN21" s="678"/>
      <c r="BO21" s="679" t="s">
        <v>241</v>
      </c>
      <c r="BP21" s="29"/>
      <c r="BQ21" s="29">
        <v>5</v>
      </c>
      <c r="BR21" s="29"/>
      <c r="BS21" s="665"/>
      <c r="BT21" s="58"/>
      <c r="BU21" s="663"/>
      <c r="BV21" s="663"/>
      <c r="BW21" s="663"/>
      <c r="BX21" s="12"/>
      <c r="BY21" s="12"/>
    </row>
    <row r="22" spans="1:77" ht="13.5" customHeight="1" thickTop="1" thickBot="1">
      <c r="A22" s="39"/>
      <c r="B22" s="2144"/>
      <c r="C22" s="2086"/>
      <c r="D22" s="258"/>
      <c r="E22" s="828" t="s">
        <v>115</v>
      </c>
      <c r="F22" s="1208"/>
      <c r="G22" s="280"/>
      <c r="H22" s="222"/>
      <c r="I22" s="280"/>
      <c r="J22" s="222"/>
      <c r="K22" s="1135"/>
      <c r="L22" s="222"/>
      <c r="M22" s="280"/>
      <c r="N22" s="202">
        <v>2</v>
      </c>
      <c r="O22" s="310"/>
      <c r="P22" s="203">
        <f t="shared" ref="P22:P24" si="4">IF(O22&gt;0,N22,0)</f>
        <v>0</v>
      </c>
      <c r="Q22" s="198"/>
      <c r="R22" s="866"/>
      <c r="S22" s="190"/>
      <c r="T22" s="1024"/>
      <c r="U22" s="145"/>
      <c r="V22" s="36"/>
      <c r="W22" s="2146"/>
      <c r="X22" s="2080"/>
      <c r="Y22" s="216" t="s">
        <v>151</v>
      </c>
      <c r="Z22" s="470"/>
      <c r="AA22" s="224"/>
      <c r="AB22" s="470"/>
      <c r="AC22" s="224"/>
      <c r="AD22" s="759"/>
      <c r="AE22" s="224"/>
      <c r="AF22" s="470"/>
      <c r="AG22" s="224"/>
      <c r="AH22" s="305">
        <v>2</v>
      </c>
      <c r="AI22" s="221"/>
      <c r="AJ22" s="197">
        <f t="shared" si="2"/>
        <v>0</v>
      </c>
      <c r="AK22" s="198"/>
      <c r="AL22" s="1277"/>
      <c r="AM22" s="323"/>
      <c r="AN22" s="811" t="s">
        <v>253</v>
      </c>
      <c r="AO22" s="41"/>
      <c r="AP22" s="18"/>
      <c r="AQ22" s="2149"/>
      <c r="AR22" s="2112"/>
      <c r="AS22" s="2118" t="s">
        <v>129</v>
      </c>
      <c r="AT22" s="411" t="s">
        <v>235</v>
      </c>
      <c r="AU22" s="412"/>
      <c r="AV22" s="412"/>
      <c r="AW22" s="412"/>
      <c r="AX22" s="2087" t="s">
        <v>202</v>
      </c>
      <c r="AY22" s="2087"/>
      <c r="AZ22" s="938">
        <f>IF((BE22-BF22)&gt;0,BE22-BF22,0)</f>
        <v>0</v>
      </c>
      <c r="BA22" s="2088" t="s">
        <v>97</v>
      </c>
      <c r="BB22" s="2088"/>
      <c r="BC22" s="939">
        <f>IF((BE22-BH22)&gt;0,BE22-BH22,0)</f>
        <v>0</v>
      </c>
      <c r="BD22" s="413"/>
      <c r="BE22" s="414">
        <f>SUM(BE23:BE24)</f>
        <v>0</v>
      </c>
      <c r="BF22" s="415">
        <v>1</v>
      </c>
      <c r="BG22" s="566" t="str">
        <f>IF(BE22&gt;=BF22,"OK","未充足")</f>
        <v>未充足</v>
      </c>
      <c r="BH22" s="416">
        <v>1</v>
      </c>
      <c r="BI22" s="571" t="str">
        <f>IF(BE22&gt;=BH22,"OK","未充足")</f>
        <v>未充足</v>
      </c>
      <c r="BJ22" s="12"/>
      <c r="BL22" s="673" t="s">
        <v>234</v>
      </c>
      <c r="BM22" s="674"/>
      <c r="BN22" s="676"/>
      <c r="BO22" s="675" t="s">
        <v>242</v>
      </c>
      <c r="BP22" s="29"/>
      <c r="BQ22" s="29">
        <v>3</v>
      </c>
      <c r="BR22" s="29"/>
      <c r="BS22" s="665"/>
      <c r="BT22" s="58"/>
      <c r="BU22" s="667"/>
      <c r="BV22" s="663"/>
      <c r="BW22" s="35"/>
      <c r="BX22" s="12"/>
      <c r="BY22" s="12"/>
    </row>
    <row r="23" spans="1:77" ht="13.5" customHeight="1" thickTop="1" thickBot="1">
      <c r="A23" s="39"/>
      <c r="B23" s="2144"/>
      <c r="C23" s="2086"/>
      <c r="D23" s="258"/>
      <c r="E23" s="827" t="s">
        <v>116</v>
      </c>
      <c r="F23" s="738"/>
      <c r="G23" s="92"/>
      <c r="H23" s="97"/>
      <c r="I23" s="92"/>
      <c r="J23" s="97"/>
      <c r="K23" s="92"/>
      <c r="L23" s="97"/>
      <c r="M23" s="92"/>
      <c r="N23" s="78">
        <v>1</v>
      </c>
      <c r="O23" s="106"/>
      <c r="P23" s="126">
        <f t="shared" si="4"/>
        <v>0</v>
      </c>
      <c r="Q23" s="28"/>
      <c r="R23" s="867"/>
      <c r="S23" s="330"/>
      <c r="T23" s="1010"/>
      <c r="U23" s="392"/>
      <c r="V23" s="36"/>
      <c r="W23" s="2146"/>
      <c r="X23" s="2080"/>
      <c r="Y23" s="216" t="s">
        <v>152</v>
      </c>
      <c r="Z23" s="470"/>
      <c r="AA23" s="224"/>
      <c r="AB23" s="470"/>
      <c r="AC23" s="224"/>
      <c r="AD23" s="759"/>
      <c r="AE23" s="224"/>
      <c r="AF23" s="470"/>
      <c r="AG23" s="224"/>
      <c r="AH23" s="305">
        <v>2</v>
      </c>
      <c r="AI23" s="221"/>
      <c r="AJ23" s="197">
        <f t="shared" si="2"/>
        <v>0</v>
      </c>
      <c r="AK23" s="198"/>
      <c r="AL23" s="1278"/>
      <c r="AM23" s="198"/>
      <c r="AN23" s="811" t="s">
        <v>253</v>
      </c>
      <c r="AO23" s="41"/>
      <c r="AP23" s="18"/>
      <c r="AQ23" s="2149"/>
      <c r="AR23" s="2112"/>
      <c r="AS23" s="2119"/>
      <c r="AT23" s="27" t="s">
        <v>172</v>
      </c>
      <c r="AU23" s="1033"/>
      <c r="AV23" s="755"/>
      <c r="AW23" s="465"/>
      <c r="AX23" s="223"/>
      <c r="AY23" s="465"/>
      <c r="AZ23" s="1035"/>
      <c r="BA23" s="1037"/>
      <c r="BB23" s="210"/>
      <c r="BC23" s="74">
        <v>1</v>
      </c>
      <c r="BD23" s="103"/>
      <c r="BE23" s="136">
        <f>IF(BD23&gt;0,BC23,0)</f>
        <v>0</v>
      </c>
      <c r="BF23" s="23"/>
      <c r="BG23" s="892"/>
      <c r="BH23" s="424" t="s">
        <v>194</v>
      </c>
      <c r="BI23" s="986"/>
      <c r="BJ23" s="12"/>
      <c r="BL23" s="555" t="s">
        <v>235</v>
      </c>
      <c r="BM23" s="37"/>
      <c r="BN23" s="701"/>
      <c r="BO23" s="609" t="s">
        <v>243</v>
      </c>
      <c r="BP23" s="57"/>
      <c r="BQ23" s="57">
        <v>1</v>
      </c>
      <c r="BR23" s="57"/>
      <c r="BS23" s="665"/>
      <c r="BT23" s="58"/>
      <c r="BU23" s="668"/>
      <c r="BV23" s="663"/>
      <c r="BW23" s="663"/>
      <c r="BX23" s="12"/>
      <c r="BY23" s="12"/>
    </row>
    <row r="24" spans="1:77" ht="13.5" customHeight="1" thickBot="1">
      <c r="A24" s="39"/>
      <c r="B24" s="2144"/>
      <c r="C24" s="2086"/>
      <c r="D24" s="281"/>
      <c r="E24" s="204" t="s">
        <v>117</v>
      </c>
      <c r="F24" s="207"/>
      <c r="G24" s="272"/>
      <c r="H24" s="275"/>
      <c r="I24" s="272"/>
      <c r="J24" s="740"/>
      <c r="K24" s="272"/>
      <c r="L24" s="275"/>
      <c r="M24" s="272"/>
      <c r="N24" s="199">
        <v>1</v>
      </c>
      <c r="O24" s="108"/>
      <c r="P24" s="137">
        <f t="shared" si="4"/>
        <v>0</v>
      </c>
      <c r="Q24" s="174"/>
      <c r="R24" s="868"/>
      <c r="S24" s="125"/>
      <c r="T24" s="1023"/>
      <c r="U24" s="145"/>
      <c r="V24" s="36"/>
      <c r="W24" s="2146"/>
      <c r="X24" s="2080"/>
      <c r="Y24" s="216" t="s">
        <v>153</v>
      </c>
      <c r="Z24" s="461"/>
      <c r="AA24" s="100"/>
      <c r="AB24" s="461"/>
      <c r="AC24" s="100"/>
      <c r="AD24" s="761"/>
      <c r="AE24" s="100"/>
      <c r="AF24" s="461"/>
      <c r="AG24" s="100"/>
      <c r="AH24" s="205">
        <v>2</v>
      </c>
      <c r="AI24" s="220"/>
      <c r="AJ24" s="140">
        <f t="shared" si="2"/>
        <v>0</v>
      </c>
      <c r="AK24" s="28"/>
      <c r="AL24" s="1278"/>
      <c r="AM24" s="195"/>
      <c r="AN24" s="811" t="s">
        <v>253</v>
      </c>
      <c r="AO24" s="18"/>
      <c r="AP24" s="18"/>
      <c r="AQ24" s="2149"/>
      <c r="AR24" s="2113"/>
      <c r="AS24" s="2120"/>
      <c r="AT24" s="785" t="s">
        <v>173</v>
      </c>
      <c r="AU24" s="1034"/>
      <c r="AV24" s="1032"/>
      <c r="AW24" s="467"/>
      <c r="AX24" s="211"/>
      <c r="AY24" s="467"/>
      <c r="AZ24" s="1036"/>
      <c r="BA24" s="1038"/>
      <c r="BB24" s="210"/>
      <c r="BC24" s="74">
        <v>1</v>
      </c>
      <c r="BD24" s="108"/>
      <c r="BE24" s="127">
        <f>IF(BD24&gt;0,BC24,0)</f>
        <v>0</v>
      </c>
      <c r="BF24" s="23"/>
      <c r="BG24" s="892"/>
      <c r="BH24" s="424" t="s">
        <v>194</v>
      </c>
      <c r="BI24" s="987"/>
      <c r="BJ24" s="12"/>
      <c r="BL24" s="702" t="s">
        <v>57</v>
      </c>
      <c r="BM24" s="703"/>
      <c r="BN24" s="857" t="s">
        <v>191</v>
      </c>
      <c r="BO24" s="703"/>
      <c r="BP24" s="714"/>
      <c r="BQ24" s="714"/>
      <c r="BR24" s="714">
        <v>2</v>
      </c>
      <c r="BS24" s="665"/>
      <c r="BT24" s="58"/>
      <c r="BU24" s="667"/>
      <c r="BV24" s="663"/>
      <c r="BW24" s="35"/>
      <c r="BX24" s="12"/>
    </row>
    <row r="25" spans="1:77" ht="13.5" customHeight="1" thickTop="1" thickBot="1">
      <c r="A25" s="39"/>
      <c r="B25" s="2144"/>
      <c r="C25" s="2086"/>
      <c r="D25" s="2089" t="s">
        <v>188</v>
      </c>
      <c r="E25" s="261" t="s">
        <v>225</v>
      </c>
      <c r="F25" s="262"/>
      <c r="G25" s="262"/>
      <c r="H25" s="262"/>
      <c r="I25" s="262"/>
      <c r="J25" s="262"/>
      <c r="K25" s="262"/>
      <c r="L25" s="262"/>
      <c r="M25" s="262"/>
      <c r="N25" s="263"/>
      <c r="O25" s="311"/>
      <c r="P25" s="426">
        <f>SUM(P26:P28)</f>
        <v>0</v>
      </c>
      <c r="Q25" s="1100">
        <f>SUM(N26:N28)</f>
        <v>6</v>
      </c>
      <c r="R25" s="495" t="str">
        <f>IF(SUM(P26:P28)&gt;=Q25,"OK","未充足")</f>
        <v>未充足</v>
      </c>
      <c r="S25" s="264"/>
      <c r="T25" s="282"/>
      <c r="U25" s="394"/>
      <c r="V25" s="36"/>
      <c r="W25" s="2146"/>
      <c r="X25" s="2080"/>
      <c r="Y25" s="332" t="s">
        <v>154</v>
      </c>
      <c r="Z25" s="464"/>
      <c r="AA25" s="314"/>
      <c r="AB25" s="464"/>
      <c r="AC25" s="314"/>
      <c r="AD25" s="762"/>
      <c r="AE25" s="314"/>
      <c r="AF25" s="464"/>
      <c r="AG25" s="314"/>
      <c r="AH25" s="186">
        <v>2</v>
      </c>
      <c r="AI25" s="316"/>
      <c r="AJ25" s="188">
        <f t="shared" si="2"/>
        <v>0</v>
      </c>
      <c r="AK25" s="189"/>
      <c r="AL25" s="1278"/>
      <c r="AM25" s="189"/>
      <c r="AN25" s="811" t="s">
        <v>253</v>
      </c>
      <c r="AO25" s="18"/>
      <c r="AP25" s="18"/>
      <c r="AQ25" s="2149"/>
      <c r="AR25" s="2092" t="s">
        <v>322</v>
      </c>
      <c r="AS25" s="2093"/>
      <c r="AT25" s="387" t="s">
        <v>57</v>
      </c>
      <c r="AU25" s="1912"/>
      <c r="AV25" s="1913"/>
      <c r="AW25" s="1913"/>
      <c r="AX25" s="1914"/>
      <c r="AY25" s="1914"/>
      <c r="AZ25" s="1266"/>
      <c r="BA25" s="1914"/>
      <c r="BB25" s="1914"/>
      <c r="BC25" s="946"/>
      <c r="BD25" s="303"/>
      <c r="BE25" s="232">
        <f>SUM(BE26:BE27)</f>
        <v>0</v>
      </c>
      <c r="BF25" s="233">
        <v>1</v>
      </c>
      <c r="BG25" s="565" t="str">
        <f>IF(BE25=BF25,"OK","未充足")</f>
        <v>未充足</v>
      </c>
      <c r="BH25" s="141">
        <v>1</v>
      </c>
      <c r="BI25" s="572" t="str">
        <f>IF(BE25&gt;=BH25,"OK","未充足")</f>
        <v>未充足</v>
      </c>
      <c r="BJ25" s="10"/>
      <c r="BL25" s="704" t="s">
        <v>240</v>
      </c>
      <c r="BM25" s="705"/>
      <c r="BN25" s="858" t="s">
        <v>193</v>
      </c>
      <c r="BO25" s="706"/>
      <c r="BP25" s="706"/>
      <c r="BQ25" s="706"/>
      <c r="BR25" s="715">
        <v>12</v>
      </c>
      <c r="BS25" s="665"/>
      <c r="BT25" s="29"/>
      <c r="BU25" s="56"/>
      <c r="BV25" s="663"/>
      <c r="BW25" s="44"/>
      <c r="BX25" s="12"/>
      <c r="BY25" s="12"/>
    </row>
    <row r="26" spans="1:77" ht="13.5" customHeight="1" thickTop="1" thickBot="1">
      <c r="A26" s="39"/>
      <c r="B26" s="2144"/>
      <c r="C26" s="2086"/>
      <c r="D26" s="2090"/>
      <c r="E26" s="824" t="s">
        <v>118</v>
      </c>
      <c r="F26" s="741"/>
      <c r="G26" s="279"/>
      <c r="H26" s="193"/>
      <c r="I26" s="194"/>
      <c r="J26" s="193"/>
      <c r="K26" s="1136"/>
      <c r="L26" s="193"/>
      <c r="M26" s="194"/>
      <c r="N26" s="83">
        <v>2</v>
      </c>
      <c r="O26" s="103"/>
      <c r="P26" s="126">
        <f>IF(O26&gt;0,N26,0)</f>
        <v>0</v>
      </c>
      <c r="Q26" s="198"/>
      <c r="R26" s="866"/>
      <c r="S26" s="190"/>
      <c r="T26" s="788" t="s">
        <v>252</v>
      </c>
      <c r="U26" s="395"/>
      <c r="V26" s="36"/>
      <c r="W26" s="2146"/>
      <c r="X26" s="2080"/>
      <c r="Y26" s="216" t="s">
        <v>155</v>
      </c>
      <c r="Z26" s="470"/>
      <c r="AA26" s="224"/>
      <c r="AB26" s="470"/>
      <c r="AC26" s="224"/>
      <c r="AD26" s="759"/>
      <c r="AE26" s="224"/>
      <c r="AF26" s="470"/>
      <c r="AG26" s="224"/>
      <c r="AH26" s="305">
        <v>2</v>
      </c>
      <c r="AI26" s="221"/>
      <c r="AJ26" s="197">
        <f t="shared" si="2"/>
        <v>0</v>
      </c>
      <c r="AK26" s="198"/>
      <c r="AL26" s="1278"/>
      <c r="AM26" s="323"/>
      <c r="AN26" s="811" t="s">
        <v>253</v>
      </c>
      <c r="AO26" s="18"/>
      <c r="AP26" s="18"/>
      <c r="AQ26" s="2149"/>
      <c r="AR26" s="2094"/>
      <c r="AS26" s="2095"/>
      <c r="AT26" s="359" t="s">
        <v>71</v>
      </c>
      <c r="AU26" s="777"/>
      <c r="AV26" s="223"/>
      <c r="AW26" s="465"/>
      <c r="AX26" s="223"/>
      <c r="AY26" s="465"/>
      <c r="AZ26" s="1249"/>
      <c r="BA26" s="628"/>
      <c r="BB26" s="223"/>
      <c r="BC26" s="71">
        <v>1</v>
      </c>
      <c r="BD26" s="945"/>
      <c r="BE26" s="197">
        <f>IF(BD26&gt;0,BC26,0)</f>
        <v>0</v>
      </c>
      <c r="BF26" s="942"/>
      <c r="BG26" s="2077" t="s">
        <v>326</v>
      </c>
      <c r="BH26" s="2096" t="s">
        <v>329</v>
      </c>
      <c r="BI26" s="988"/>
      <c r="BJ26" s="10"/>
      <c r="BL26" s="847" t="s">
        <v>244</v>
      </c>
      <c r="BM26" s="848"/>
      <c r="BN26" s="859"/>
      <c r="BO26" s="1261" t="s">
        <v>49</v>
      </c>
      <c r="BP26" s="849"/>
      <c r="BQ26" s="849"/>
      <c r="BR26" s="850">
        <v>1</v>
      </c>
      <c r="BS26" s="851"/>
      <c r="BT26" s="852"/>
      <c r="BU26" s="56"/>
      <c r="BV26" s="35"/>
      <c r="BW26" s="45"/>
    </row>
    <row r="27" spans="1:77" ht="13.5" customHeight="1" thickTop="1" thickBot="1">
      <c r="A27" s="39"/>
      <c r="B27" s="2144"/>
      <c r="C27" s="2086"/>
      <c r="D27" s="2090"/>
      <c r="E27" s="831" t="s">
        <v>119</v>
      </c>
      <c r="F27" s="90"/>
      <c r="G27" s="742"/>
      <c r="H27" s="193"/>
      <c r="I27" s="194"/>
      <c r="J27" s="193"/>
      <c r="K27" s="1137"/>
      <c r="L27" s="193"/>
      <c r="M27" s="194"/>
      <c r="N27" s="75">
        <v>2</v>
      </c>
      <c r="O27" s="104"/>
      <c r="P27" s="127">
        <f t="shared" ref="P27:P28" si="5">IF(O27&gt;0,N27,0)</f>
        <v>0</v>
      </c>
      <c r="Q27" s="28"/>
      <c r="R27" s="867"/>
      <c r="S27" s="330"/>
      <c r="T27" s="1010"/>
      <c r="U27" s="392"/>
      <c r="V27" s="36"/>
      <c r="W27" s="2146"/>
      <c r="X27" s="2080"/>
      <c r="Y27" s="216" t="s">
        <v>156</v>
      </c>
      <c r="Z27" s="461"/>
      <c r="AA27" s="100"/>
      <c r="AB27" s="461"/>
      <c r="AC27" s="100"/>
      <c r="AD27" s="461"/>
      <c r="AE27" s="763"/>
      <c r="AF27" s="650"/>
      <c r="AG27" s="100"/>
      <c r="AH27" s="205">
        <v>2</v>
      </c>
      <c r="AI27" s="220"/>
      <c r="AJ27" s="140">
        <f t="shared" si="2"/>
        <v>0</v>
      </c>
      <c r="AK27" s="189"/>
      <c r="AL27" s="1278"/>
      <c r="AM27" s="190" t="s">
        <v>48</v>
      </c>
      <c r="AN27" s="324" t="s">
        <v>220</v>
      </c>
      <c r="AO27" s="18"/>
      <c r="AP27" s="18"/>
      <c r="AQ27" s="2149"/>
      <c r="AR27" s="2094"/>
      <c r="AS27" s="2095"/>
      <c r="AT27" s="361" t="s">
        <v>320</v>
      </c>
      <c r="AU27" s="759"/>
      <c r="AV27" s="224"/>
      <c r="AW27" s="470"/>
      <c r="AX27" s="224"/>
      <c r="AY27" s="470"/>
      <c r="AZ27" s="1250"/>
      <c r="BA27" s="473"/>
      <c r="BB27" s="224"/>
      <c r="BC27" s="305">
        <v>1</v>
      </c>
      <c r="BD27" s="187"/>
      <c r="BE27" s="197">
        <f t="shared" ref="BE27" si="6">IF(BD27&gt;0,BC27,0)</f>
        <v>0</v>
      </c>
      <c r="BF27" s="198"/>
      <c r="BG27" s="2078"/>
      <c r="BH27" s="2097"/>
      <c r="BI27" s="1241"/>
      <c r="BJ27" s="164" t="s">
        <v>294</v>
      </c>
      <c r="BL27" s="14"/>
      <c r="BM27" s="12"/>
      <c r="BN27" s="664"/>
      <c r="BO27" s="665"/>
      <c r="BP27" s="665"/>
      <c r="BQ27" s="665"/>
      <c r="BR27" s="665"/>
      <c r="BS27" s="665"/>
      <c r="BT27" s="29"/>
      <c r="BU27" s="56"/>
      <c r="BV27" s="35"/>
      <c r="BW27" s="45"/>
    </row>
    <row r="28" spans="1:77" ht="13.5" customHeight="1" thickTop="1" thickBot="1">
      <c r="A28" s="39"/>
      <c r="B28" s="2144"/>
      <c r="C28" s="2086"/>
      <c r="D28" s="2091"/>
      <c r="E28" s="832" t="s">
        <v>120</v>
      </c>
      <c r="F28" s="300"/>
      <c r="G28" s="743"/>
      <c r="H28" s="193"/>
      <c r="I28" s="194"/>
      <c r="J28" s="193"/>
      <c r="K28" s="1138"/>
      <c r="L28" s="193"/>
      <c r="M28" s="194"/>
      <c r="N28" s="301">
        <v>2</v>
      </c>
      <c r="O28" s="108"/>
      <c r="P28" s="273">
        <f t="shared" si="5"/>
        <v>0</v>
      </c>
      <c r="Q28" s="174"/>
      <c r="R28" s="868"/>
      <c r="S28" s="125"/>
      <c r="T28" s="1023"/>
      <c r="U28" s="394"/>
      <c r="V28" s="36"/>
      <c r="W28" s="2146"/>
      <c r="X28" s="2080"/>
      <c r="Y28" s="213" t="s">
        <v>157</v>
      </c>
      <c r="Z28" s="463"/>
      <c r="AA28" s="210"/>
      <c r="AB28" s="463"/>
      <c r="AC28" s="210"/>
      <c r="AD28" s="463"/>
      <c r="AE28" s="756"/>
      <c r="AF28" s="463"/>
      <c r="AG28" s="210"/>
      <c r="AH28" s="72">
        <v>2</v>
      </c>
      <c r="AI28" s="219"/>
      <c r="AJ28" s="217">
        <f t="shared" si="2"/>
        <v>0</v>
      </c>
      <c r="AK28" s="198"/>
      <c r="AL28" s="1278"/>
      <c r="AM28" s="198"/>
      <c r="AN28" s="811" t="s">
        <v>253</v>
      </c>
      <c r="AO28" s="18"/>
      <c r="AP28" s="18"/>
      <c r="AQ28" s="2149"/>
      <c r="AR28" s="2098" t="s">
        <v>193</v>
      </c>
      <c r="AS28" s="2099"/>
      <c r="AT28" s="116" t="s">
        <v>237</v>
      </c>
      <c r="AU28" s="948"/>
      <c r="AV28" s="948"/>
      <c r="AW28" s="948"/>
      <c r="AX28" s="1268" t="s">
        <v>202</v>
      </c>
      <c r="AY28" s="1268"/>
      <c r="AZ28" s="1268">
        <f>IF(((SUM(BE29:BE59)+SUM(BE61:BE64))-BF28)&gt;0,(SUM(BE29:BE59)+SUM(BE61:BE64))-BF28,0)</f>
        <v>0</v>
      </c>
      <c r="BA28" s="1268" t="s">
        <v>97</v>
      </c>
      <c r="BB28" s="1268"/>
      <c r="BC28" s="418">
        <f>IF((BE28-BH28)&gt;0,BE28-BH28,0)</f>
        <v>0</v>
      </c>
      <c r="BD28" s="376"/>
      <c r="BE28" s="139">
        <f>SUM(BE29:BE64)</f>
        <v>0</v>
      </c>
      <c r="BF28" s="80">
        <v>12</v>
      </c>
      <c r="BG28" s="151" t="str">
        <f>IF((SUM(BE29:BE59)+SUM(BE61:BE64))&gt;=BF28,"OK","未充足")</f>
        <v>未充足</v>
      </c>
      <c r="BH28" s="142">
        <v>8</v>
      </c>
      <c r="BI28" s="573" t="str">
        <f>IF(BE28&gt;=BH28,"OK","未充足")</f>
        <v>未充足</v>
      </c>
      <c r="BJ28" s="1247" t="s">
        <v>327</v>
      </c>
      <c r="BK28" s="36"/>
      <c r="BL28" s="14"/>
      <c r="BM28" s="209"/>
      <c r="BN28" s="666"/>
      <c r="BO28" s="665"/>
      <c r="BP28" s="665"/>
      <c r="BQ28" s="665"/>
      <c r="BR28" s="665"/>
      <c r="BS28" s="665"/>
      <c r="BT28" s="29"/>
      <c r="BU28" s="662"/>
      <c r="BV28" s="19"/>
      <c r="BW28" s="12"/>
    </row>
    <row r="29" spans="1:77" ht="13.5" customHeight="1" thickTop="1" thickBot="1">
      <c r="A29" s="39"/>
      <c r="B29" s="2144"/>
      <c r="C29" s="1179"/>
      <c r="D29" s="2151" t="s">
        <v>129</v>
      </c>
      <c r="E29" s="1181" t="s">
        <v>226</v>
      </c>
      <c r="F29" s="1182"/>
      <c r="G29" s="1182"/>
      <c r="H29" s="1182"/>
      <c r="I29" s="1182"/>
      <c r="J29" s="1182"/>
      <c r="K29" s="1182"/>
      <c r="L29" s="1182"/>
      <c r="M29" s="1182"/>
      <c r="N29" s="1183"/>
      <c r="O29" s="1184"/>
      <c r="P29" s="1185">
        <f>SUM(P30:P31)</f>
        <v>0</v>
      </c>
      <c r="Q29" s="1186">
        <v>2</v>
      </c>
      <c r="R29" s="1187" t="str">
        <f>IF(SUM(P30:P31)&gt;=Q29,"OK","未充足")</f>
        <v>未充足</v>
      </c>
      <c r="S29" s="1186"/>
      <c r="T29" s="1188"/>
      <c r="U29" s="394"/>
      <c r="V29" s="36"/>
      <c r="W29" s="2146"/>
      <c r="X29" s="2080"/>
      <c r="Y29" s="215" t="s">
        <v>158</v>
      </c>
      <c r="Z29" s="464"/>
      <c r="AA29" s="314"/>
      <c r="AB29" s="464"/>
      <c r="AC29" s="314"/>
      <c r="AD29" s="464"/>
      <c r="AE29" s="757"/>
      <c r="AF29" s="464"/>
      <c r="AG29" s="314"/>
      <c r="AH29" s="186">
        <v>2</v>
      </c>
      <c r="AI29" s="316"/>
      <c r="AJ29" s="188">
        <f t="shared" si="2"/>
        <v>0</v>
      </c>
      <c r="AK29" s="198"/>
      <c r="AL29" s="1278"/>
      <c r="AM29" s="195"/>
      <c r="AN29" s="811" t="s">
        <v>253</v>
      </c>
      <c r="AO29" s="41"/>
      <c r="AP29" s="18"/>
      <c r="AQ29" s="2149"/>
      <c r="AR29" s="2100"/>
      <c r="AS29" s="2101"/>
      <c r="AT29" s="231" t="s">
        <v>272</v>
      </c>
      <c r="AU29" s="777"/>
      <c r="AV29" s="100"/>
      <c r="AW29" s="465"/>
      <c r="AX29" s="100"/>
      <c r="AY29" s="465"/>
      <c r="AZ29" s="100"/>
      <c r="BA29" s="465"/>
      <c r="BB29" s="100"/>
      <c r="BC29" s="78">
        <v>1</v>
      </c>
      <c r="BD29" s="103"/>
      <c r="BE29" s="126">
        <f t="shared" ref="BE29:BE48" si="7">IF(BD29&gt;0,BC29,0)</f>
        <v>0</v>
      </c>
      <c r="BF29" s="444"/>
      <c r="BG29" s="1070"/>
      <c r="BH29" s="445"/>
      <c r="BI29" s="1120"/>
      <c r="BJ29" s="12"/>
      <c r="BK29" s="36"/>
      <c r="BL29" s="12"/>
      <c r="BM29" s="12"/>
      <c r="BN29" s="12"/>
      <c r="BO29" s="12"/>
      <c r="BP29" s="12"/>
      <c r="BQ29" s="12"/>
      <c r="BR29" s="12"/>
      <c r="BS29" s="12"/>
      <c r="BT29" s="12"/>
      <c r="BU29" s="12"/>
      <c r="BV29" s="12"/>
      <c r="BW29" s="12"/>
    </row>
    <row r="30" spans="1:77" ht="13.5" customHeight="1" thickTop="1">
      <c r="A30" s="39"/>
      <c r="B30" s="2144"/>
      <c r="C30" s="1179"/>
      <c r="D30" s="2152"/>
      <c r="E30" s="22" t="s">
        <v>113</v>
      </c>
      <c r="F30" s="94"/>
      <c r="G30" s="736"/>
      <c r="H30" s="97"/>
      <c r="I30" s="89"/>
      <c r="J30" s="97"/>
      <c r="K30" s="89"/>
      <c r="L30" s="97"/>
      <c r="M30" s="92"/>
      <c r="N30" s="205">
        <v>2</v>
      </c>
      <c r="O30" s="103"/>
      <c r="P30" s="126">
        <f t="shared" ref="P30:P31" si="8">IF(O30&gt;0,N30,0)</f>
        <v>0</v>
      </c>
      <c r="Q30" s="28"/>
      <c r="R30" s="867"/>
      <c r="S30" s="125"/>
      <c r="T30" s="1206"/>
      <c r="U30" s="394"/>
      <c r="V30" s="36"/>
      <c r="W30" s="2146"/>
      <c r="X30" s="2080"/>
      <c r="Y30" s="216" t="s">
        <v>159</v>
      </c>
      <c r="Z30" s="470"/>
      <c r="AA30" s="224"/>
      <c r="AB30" s="470"/>
      <c r="AC30" s="224"/>
      <c r="AD30" s="470"/>
      <c r="AE30" s="745"/>
      <c r="AF30" s="470"/>
      <c r="AG30" s="224"/>
      <c r="AH30" s="305">
        <v>2</v>
      </c>
      <c r="AI30" s="221"/>
      <c r="AJ30" s="197">
        <f t="shared" si="2"/>
        <v>0</v>
      </c>
      <c r="AK30" s="28"/>
      <c r="AL30" s="1278"/>
      <c r="AM30" s="323"/>
      <c r="AN30" s="811" t="s">
        <v>253</v>
      </c>
      <c r="AO30" s="41"/>
      <c r="AP30" s="18"/>
      <c r="AQ30" s="2149"/>
      <c r="AR30" s="2100"/>
      <c r="AS30" s="2101"/>
      <c r="AT30" s="176" t="s">
        <v>176</v>
      </c>
      <c r="AU30" s="778"/>
      <c r="AV30" s="210"/>
      <c r="AW30" s="463"/>
      <c r="AX30" s="210"/>
      <c r="AY30" s="463"/>
      <c r="AZ30" s="210"/>
      <c r="BA30" s="463"/>
      <c r="BB30" s="210"/>
      <c r="BC30" s="74">
        <v>1</v>
      </c>
      <c r="BD30" s="104"/>
      <c r="BE30" s="127">
        <f t="shared" si="7"/>
        <v>0</v>
      </c>
      <c r="BF30" s="443"/>
      <c r="BG30" s="1071"/>
      <c r="BH30" s="198"/>
      <c r="BI30" s="1121"/>
      <c r="BJ30" s="164"/>
      <c r="BK30" s="12"/>
      <c r="BL30" s="36"/>
      <c r="BM30" s="36"/>
      <c r="BN30" s="36"/>
      <c r="BO30" s="36"/>
    </row>
    <row r="31" spans="1:77" ht="13.5" customHeight="1" thickBot="1">
      <c r="A31" s="39"/>
      <c r="B31" s="2144"/>
      <c r="C31" s="1180"/>
      <c r="D31" s="2153"/>
      <c r="E31" s="172" t="s">
        <v>114</v>
      </c>
      <c r="F31" s="313"/>
      <c r="G31" s="737"/>
      <c r="H31" s="308"/>
      <c r="I31" s="272"/>
      <c r="J31" s="308"/>
      <c r="K31" s="272"/>
      <c r="L31" s="308"/>
      <c r="M31" s="185"/>
      <c r="N31" s="186">
        <v>2</v>
      </c>
      <c r="O31" s="108"/>
      <c r="P31" s="188">
        <f t="shared" si="8"/>
        <v>0</v>
      </c>
      <c r="Q31" s="189"/>
      <c r="R31" s="868"/>
      <c r="S31" s="190"/>
      <c r="T31" s="1207"/>
      <c r="U31" s="392"/>
      <c r="V31" s="36"/>
      <c r="W31" s="2146"/>
      <c r="X31" s="2080"/>
      <c r="Y31" s="216" t="s">
        <v>6</v>
      </c>
      <c r="Z31" s="470"/>
      <c r="AA31" s="224"/>
      <c r="AB31" s="470"/>
      <c r="AC31" s="224"/>
      <c r="AD31" s="470"/>
      <c r="AE31" s="764"/>
      <c r="AF31" s="473"/>
      <c r="AG31" s="224"/>
      <c r="AH31" s="305">
        <v>1</v>
      </c>
      <c r="AI31" s="221"/>
      <c r="AJ31" s="197">
        <f t="shared" si="2"/>
        <v>0</v>
      </c>
      <c r="AK31" s="327"/>
      <c r="AL31" s="1278"/>
      <c r="AM31" s="190" t="s">
        <v>48</v>
      </c>
      <c r="AN31" s="324" t="s">
        <v>220</v>
      </c>
      <c r="AO31" s="41"/>
      <c r="AP31" s="18"/>
      <c r="AQ31" s="2149"/>
      <c r="AR31" s="2100"/>
      <c r="AS31" s="2101"/>
      <c r="AT31" s="176" t="s">
        <v>15</v>
      </c>
      <c r="AU31" s="778"/>
      <c r="AV31" s="210"/>
      <c r="AW31" s="463"/>
      <c r="AX31" s="210"/>
      <c r="AY31" s="463"/>
      <c r="AZ31" s="210"/>
      <c r="BA31" s="463"/>
      <c r="BB31" s="210"/>
      <c r="BC31" s="74">
        <v>1</v>
      </c>
      <c r="BD31" s="104"/>
      <c r="BE31" s="127">
        <f t="shared" si="7"/>
        <v>0</v>
      </c>
      <c r="BF31" s="442"/>
      <c r="BG31" s="1071"/>
      <c r="BH31" s="442"/>
      <c r="BI31" s="1121"/>
      <c r="BJ31" s="165"/>
      <c r="BK31" s="12"/>
      <c r="BL31" s="36"/>
      <c r="BM31" s="36"/>
      <c r="BN31" s="36"/>
      <c r="BO31" s="36"/>
    </row>
    <row r="32" spans="1:77" ht="13.5" customHeight="1" thickTop="1" thickBot="1">
      <c r="A32" s="39"/>
      <c r="B32" s="2144"/>
      <c r="C32" s="2154" t="s">
        <v>189</v>
      </c>
      <c r="D32" s="341"/>
      <c r="E32" s="380" t="s">
        <v>53</v>
      </c>
      <c r="F32" s="1113" t="s">
        <v>229</v>
      </c>
      <c r="G32" s="1114"/>
      <c r="H32" s="1114"/>
      <c r="I32" s="1114"/>
      <c r="J32" s="1114"/>
      <c r="K32" s="1114"/>
      <c r="L32" s="1114"/>
      <c r="M32" s="1114"/>
      <c r="N32" s="342"/>
      <c r="O32" s="617"/>
      <c r="P32" s="427">
        <f>P33+P45</f>
        <v>0</v>
      </c>
      <c r="Q32" s="429">
        <v>27</v>
      </c>
      <c r="R32" s="563" t="str">
        <f>IF(P32&gt;=Q32,"OK","未充足")</f>
        <v>未充足</v>
      </c>
      <c r="S32" s="429">
        <v>25</v>
      </c>
      <c r="T32" s="497" t="str">
        <f>IF(P32&gt;=S32,"OK","未充足")</f>
        <v>未充足</v>
      </c>
      <c r="U32" s="392"/>
      <c r="V32" s="36"/>
      <c r="W32" s="2146"/>
      <c r="X32" s="2080"/>
      <c r="Y32" s="216" t="s">
        <v>160</v>
      </c>
      <c r="Z32" s="470"/>
      <c r="AA32" s="224"/>
      <c r="AB32" s="470"/>
      <c r="AC32" s="224"/>
      <c r="AD32" s="470"/>
      <c r="AE32" s="224"/>
      <c r="AF32" s="1937"/>
      <c r="AG32" s="1938"/>
      <c r="AH32" s="305">
        <v>2</v>
      </c>
      <c r="AI32" s="221"/>
      <c r="AJ32" s="197">
        <f t="shared" si="2"/>
        <v>0</v>
      </c>
      <c r="AK32" s="198"/>
      <c r="AL32" s="1278"/>
      <c r="AM32" s="323"/>
      <c r="AN32" s="324"/>
      <c r="AO32" s="41"/>
      <c r="AP32" s="18"/>
      <c r="AQ32" s="2149"/>
      <c r="AR32" s="2100"/>
      <c r="AS32" s="2101"/>
      <c r="AT32" s="294" t="s">
        <v>177</v>
      </c>
      <c r="AU32" s="779"/>
      <c r="AV32" s="295"/>
      <c r="AW32" s="462"/>
      <c r="AX32" s="295"/>
      <c r="AY32" s="462"/>
      <c r="AZ32" s="295"/>
      <c r="BA32" s="462"/>
      <c r="BB32" s="295"/>
      <c r="BC32" s="199">
        <v>1</v>
      </c>
      <c r="BD32" s="175"/>
      <c r="BE32" s="137">
        <f t="shared" si="7"/>
        <v>0</v>
      </c>
      <c r="BF32" s="54"/>
      <c r="BG32" s="1069"/>
      <c r="BH32" s="180"/>
      <c r="BI32" s="1122"/>
      <c r="BJ32" s="1"/>
      <c r="BK32" s="12"/>
      <c r="BL32" s="36"/>
      <c r="BM32" s="36"/>
      <c r="BN32" s="36"/>
      <c r="BO32" s="36"/>
    </row>
    <row r="33" spans="1:67" ht="13.5" customHeight="1" thickBot="1">
      <c r="A33" s="39"/>
      <c r="B33" s="2144"/>
      <c r="C33" s="2155"/>
      <c r="D33" s="2157" t="s">
        <v>186</v>
      </c>
      <c r="E33" s="337" t="s">
        <v>227</v>
      </c>
      <c r="F33" s="338"/>
      <c r="G33" s="338"/>
      <c r="H33" s="338"/>
      <c r="I33" s="338"/>
      <c r="J33" s="338"/>
      <c r="K33" s="338"/>
      <c r="L33" s="338"/>
      <c r="M33" s="338"/>
      <c r="N33" s="339"/>
      <c r="O33" s="312"/>
      <c r="P33" s="340">
        <f>SUM(P34:P43)</f>
        <v>0</v>
      </c>
      <c r="Q33" s="1101">
        <f>SUM(N34:N43)</f>
        <v>17</v>
      </c>
      <c r="R33" s="496" t="str">
        <f>IF(SUM(P34:P43)&gt;=Q33,"OK","未充足")</f>
        <v>未充足</v>
      </c>
      <c r="S33" s="265"/>
      <c r="T33" s="498"/>
      <c r="U33" s="396"/>
      <c r="V33" s="36"/>
      <c r="W33" s="2146"/>
      <c r="X33" s="2081"/>
      <c r="Y33" s="326" t="s">
        <v>5</v>
      </c>
      <c r="Z33" s="468"/>
      <c r="AA33" s="91"/>
      <c r="AB33" s="468"/>
      <c r="AC33" s="91"/>
      <c r="AD33" s="468"/>
      <c r="AE33" s="91"/>
      <c r="AF33" s="1939"/>
      <c r="AG33" s="1940"/>
      <c r="AH33" s="73">
        <v>8</v>
      </c>
      <c r="AI33" s="155"/>
      <c r="AJ33" s="140">
        <f t="shared" si="2"/>
        <v>0</v>
      </c>
      <c r="AK33" s="28"/>
      <c r="AL33" s="1279"/>
      <c r="AM33" s="131"/>
      <c r="AN33" s="123"/>
      <c r="AO33" s="41"/>
      <c r="AP33" s="18"/>
      <c r="AQ33" s="2149"/>
      <c r="AR33" s="2100"/>
      <c r="AS33" s="2101"/>
      <c r="AT33" s="437" t="s">
        <v>14</v>
      </c>
      <c r="AU33" s="459"/>
      <c r="AV33" s="780"/>
      <c r="AW33" s="459"/>
      <c r="AX33" s="438"/>
      <c r="AY33" s="459"/>
      <c r="AZ33" s="438"/>
      <c r="BA33" s="459"/>
      <c r="BB33" s="438"/>
      <c r="BC33" s="439">
        <v>2</v>
      </c>
      <c r="BD33" s="440"/>
      <c r="BE33" s="441">
        <f t="shared" si="7"/>
        <v>0</v>
      </c>
      <c r="BF33" s="968"/>
      <c r="BG33" s="2121" t="s">
        <v>210</v>
      </c>
      <c r="BH33" s="50"/>
      <c r="BI33" s="1262" t="s">
        <v>252</v>
      </c>
      <c r="BJ33" s="1"/>
      <c r="BK33" s="12"/>
      <c r="BL33" s="36"/>
      <c r="BM33" s="36"/>
      <c r="BN33" s="36"/>
      <c r="BO33" s="36"/>
    </row>
    <row r="34" spans="1:67" ht="13.5" customHeight="1" thickTop="1" thickBot="1">
      <c r="A34" s="39"/>
      <c r="B34" s="2144"/>
      <c r="C34" s="2155"/>
      <c r="D34" s="2158"/>
      <c r="E34" s="826" t="s">
        <v>130</v>
      </c>
      <c r="F34" s="97"/>
      <c r="G34" s="100"/>
      <c r="H34" s="744"/>
      <c r="I34" s="336"/>
      <c r="J34" s="97"/>
      <c r="K34" s="89"/>
      <c r="L34" s="97"/>
      <c r="M34" s="92"/>
      <c r="N34" s="226">
        <v>1</v>
      </c>
      <c r="O34" s="310"/>
      <c r="P34" s="197">
        <f>IF(O34&gt;0,N34,0)</f>
        <v>0</v>
      </c>
      <c r="Q34" s="327"/>
      <c r="R34" s="869"/>
      <c r="S34" s="328"/>
      <c r="T34" s="790" t="s">
        <v>252</v>
      </c>
      <c r="U34" s="392"/>
      <c r="V34" s="36"/>
      <c r="W34" s="2146"/>
      <c r="X34" s="2123" t="s">
        <v>37</v>
      </c>
      <c r="Y34" s="618" t="s">
        <v>231</v>
      </c>
      <c r="Z34" s="619"/>
      <c r="AA34" s="619"/>
      <c r="AB34" s="619"/>
      <c r="AC34" s="619"/>
      <c r="AD34" s="619"/>
      <c r="AE34" s="619"/>
      <c r="AF34" s="619"/>
      <c r="AG34" s="619"/>
      <c r="AH34" s="620"/>
      <c r="AI34" s="621"/>
      <c r="AJ34" s="622">
        <f>SUM(AJ35:AJ45)</f>
        <v>0</v>
      </c>
      <c r="AK34" s="623">
        <v>6</v>
      </c>
      <c r="AL34" s="624" t="str">
        <f>IF(AJ34&gt;=AK34,"OK","未充足")</f>
        <v>未充足</v>
      </c>
      <c r="AM34" s="623">
        <v>2</v>
      </c>
      <c r="AN34" s="625" t="str">
        <f>IF(AJ34&gt;=AM34,"OK","未充足")</f>
        <v>未充足</v>
      </c>
      <c r="AO34" s="18"/>
      <c r="AP34" s="18"/>
      <c r="AQ34" s="2149"/>
      <c r="AR34" s="2100"/>
      <c r="AS34" s="2101"/>
      <c r="AT34" s="177" t="s">
        <v>178</v>
      </c>
      <c r="AU34" s="460"/>
      <c r="AV34" s="781"/>
      <c r="AW34" s="460"/>
      <c r="AX34" s="298"/>
      <c r="AY34" s="460"/>
      <c r="AZ34" s="298"/>
      <c r="BA34" s="460"/>
      <c r="BB34" s="298"/>
      <c r="BC34" s="375">
        <v>2</v>
      </c>
      <c r="BD34" s="306"/>
      <c r="BE34" s="140">
        <f t="shared" si="7"/>
        <v>0</v>
      </c>
      <c r="BF34" s="54"/>
      <c r="BG34" s="2122"/>
      <c r="BH34" s="180"/>
      <c r="BI34" s="994"/>
      <c r="BJ34" s="117"/>
      <c r="BK34" s="12"/>
      <c r="BL34" s="36"/>
      <c r="BM34" s="36"/>
      <c r="BN34" s="36"/>
      <c r="BO34" s="36"/>
    </row>
    <row r="35" spans="1:67" ht="13.5" customHeight="1" thickTop="1">
      <c r="A35" s="39"/>
      <c r="B35" s="2144"/>
      <c r="C35" s="2155"/>
      <c r="D35" s="2158"/>
      <c r="E35" s="827" t="s">
        <v>3</v>
      </c>
      <c r="F35" s="1209"/>
      <c r="G35" s="224"/>
      <c r="H35" s="434"/>
      <c r="I35" s="100"/>
      <c r="J35" s="97"/>
      <c r="K35" s="92"/>
      <c r="L35" s="97"/>
      <c r="M35" s="92"/>
      <c r="N35" s="226">
        <v>1</v>
      </c>
      <c r="O35" s="221"/>
      <c r="P35" s="197">
        <f>IF(O35&gt;0,N35,0)</f>
        <v>0</v>
      </c>
      <c r="Q35" s="198"/>
      <c r="R35" s="870"/>
      <c r="S35" s="323"/>
      <c r="T35" s="1022"/>
      <c r="U35" s="397"/>
      <c r="V35" s="36"/>
      <c r="W35" s="2146"/>
      <c r="X35" s="2124"/>
      <c r="Y35" s="192" t="s">
        <v>161</v>
      </c>
      <c r="Z35" s="465"/>
      <c r="AA35" s="630"/>
      <c r="AB35" s="628"/>
      <c r="AC35" s="630"/>
      <c r="AD35" s="765"/>
      <c r="AE35" s="223"/>
      <c r="AF35" s="465"/>
      <c r="AG35" s="210"/>
      <c r="AH35" s="74">
        <v>1</v>
      </c>
      <c r="AI35" s="218"/>
      <c r="AJ35" s="217">
        <f t="shared" si="2"/>
        <v>0</v>
      </c>
      <c r="AK35" s="23"/>
      <c r="AL35" s="871"/>
      <c r="AM35" s="130"/>
      <c r="AN35" s="1008"/>
      <c r="AO35" s="18"/>
      <c r="AP35" s="18"/>
      <c r="AQ35" s="2149"/>
      <c r="AR35" s="2100"/>
      <c r="AS35" s="2101"/>
      <c r="AT35" s="435" t="s">
        <v>25</v>
      </c>
      <c r="AU35" s="470"/>
      <c r="AV35" s="745"/>
      <c r="AW35" s="470"/>
      <c r="AX35" s="224"/>
      <c r="AY35" s="470"/>
      <c r="AZ35" s="224"/>
      <c r="BA35" s="470"/>
      <c r="BB35" s="224"/>
      <c r="BC35" s="436">
        <v>2</v>
      </c>
      <c r="BD35" s="221"/>
      <c r="BE35" s="480">
        <f t="shared" si="7"/>
        <v>0</v>
      </c>
      <c r="BF35" s="453"/>
      <c r="BG35" s="2126" t="s">
        <v>210</v>
      </c>
      <c r="BH35" s="453"/>
      <c r="BI35" s="981"/>
      <c r="BJ35" s="117"/>
      <c r="BK35" s="12"/>
      <c r="BL35" s="36"/>
      <c r="BM35" s="36"/>
      <c r="BN35" s="36"/>
      <c r="BO35" s="36"/>
    </row>
    <row r="36" spans="1:67" ht="13.5" customHeight="1">
      <c r="A36" s="39"/>
      <c r="B36" s="2144"/>
      <c r="C36" s="2155"/>
      <c r="D36" s="2158"/>
      <c r="E36" s="828" t="s">
        <v>131</v>
      </c>
      <c r="F36" s="738"/>
      <c r="G36" s="100"/>
      <c r="H36" s="434"/>
      <c r="I36" s="100"/>
      <c r="J36" s="97"/>
      <c r="K36" s="1133"/>
      <c r="L36" s="97"/>
      <c r="M36" s="92"/>
      <c r="N36" s="83">
        <v>2</v>
      </c>
      <c r="O36" s="220"/>
      <c r="P36" s="126">
        <f t="shared" ref="P36:P43" si="9">IF(O36&gt;0,N36,0)</f>
        <v>0</v>
      </c>
      <c r="Q36" s="28"/>
      <c r="R36" s="868"/>
      <c r="S36" s="131"/>
      <c r="T36" s="791" t="s">
        <v>252</v>
      </c>
      <c r="U36" s="145"/>
      <c r="V36" s="36"/>
      <c r="W36" s="2146"/>
      <c r="X36" s="2124"/>
      <c r="Y36" s="332" t="s">
        <v>162</v>
      </c>
      <c r="Z36" s="463"/>
      <c r="AA36" s="631"/>
      <c r="AB36" s="471"/>
      <c r="AC36" s="631"/>
      <c r="AD36" s="766"/>
      <c r="AE36" s="210"/>
      <c r="AF36" s="463"/>
      <c r="AG36" s="210"/>
      <c r="AH36" s="74">
        <v>1</v>
      </c>
      <c r="AI36" s="219"/>
      <c r="AJ36" s="217">
        <f t="shared" si="2"/>
        <v>0</v>
      </c>
      <c r="AK36" s="23"/>
      <c r="AL36" s="871"/>
      <c r="AM36" s="130"/>
      <c r="AN36" s="1008"/>
      <c r="AO36" s="41"/>
      <c r="AP36" s="18"/>
      <c r="AQ36" s="2149"/>
      <c r="AR36" s="2100"/>
      <c r="AS36" s="2101"/>
      <c r="AT36" s="177" t="s">
        <v>47</v>
      </c>
      <c r="AU36" s="460"/>
      <c r="AV36" s="781"/>
      <c r="AW36" s="460"/>
      <c r="AX36" s="298"/>
      <c r="AY36" s="460"/>
      <c r="AZ36" s="298"/>
      <c r="BA36" s="460"/>
      <c r="BB36" s="298"/>
      <c r="BC36" s="299">
        <v>2</v>
      </c>
      <c r="BD36" s="107"/>
      <c r="BE36" s="179">
        <f t="shared" si="7"/>
        <v>0</v>
      </c>
      <c r="BF36" s="54"/>
      <c r="BG36" s="2127"/>
      <c r="BH36" s="54"/>
      <c r="BI36" s="982"/>
      <c r="BJ36" s="117"/>
      <c r="BK36" s="12"/>
    </row>
    <row r="37" spans="1:67" ht="13.5" customHeight="1">
      <c r="A37" s="39"/>
      <c r="B37" s="2144"/>
      <c r="C37" s="2155"/>
      <c r="D37" s="2158"/>
      <c r="E37" s="829" t="s">
        <v>2</v>
      </c>
      <c r="F37" s="731"/>
      <c r="G37" s="210"/>
      <c r="H37" s="85"/>
      <c r="I37" s="210"/>
      <c r="J37" s="95"/>
      <c r="K37" s="1133"/>
      <c r="L37" s="95"/>
      <c r="M37" s="93"/>
      <c r="N37" s="75">
        <v>2</v>
      </c>
      <c r="O37" s="219"/>
      <c r="P37" s="127">
        <f t="shared" si="9"/>
        <v>0</v>
      </c>
      <c r="Q37" s="23"/>
      <c r="R37" s="871"/>
      <c r="S37" s="130"/>
      <c r="T37" s="792" t="s">
        <v>252</v>
      </c>
      <c r="U37" s="145"/>
      <c r="V37" s="36"/>
      <c r="W37" s="2146"/>
      <c r="X37" s="2124"/>
      <c r="Y37" s="22" t="s">
        <v>163</v>
      </c>
      <c r="Z37" s="463"/>
      <c r="AA37" s="631"/>
      <c r="AB37" s="471"/>
      <c r="AC37" s="631"/>
      <c r="AD37" s="471"/>
      <c r="AE37" s="756"/>
      <c r="AF37" s="463"/>
      <c r="AG37" s="210"/>
      <c r="AH37" s="74">
        <v>1</v>
      </c>
      <c r="AI37" s="219"/>
      <c r="AJ37" s="217">
        <f t="shared" si="2"/>
        <v>0</v>
      </c>
      <c r="AK37" s="23"/>
      <c r="AL37" s="871"/>
      <c r="AM37" s="130"/>
      <c r="AN37" s="1008"/>
      <c r="AO37" s="41"/>
      <c r="AP37" s="18"/>
      <c r="AQ37" s="2149"/>
      <c r="AR37" s="2100"/>
      <c r="AS37" s="2101"/>
      <c r="AT37" s="635" t="s">
        <v>26</v>
      </c>
      <c r="AU37" s="461"/>
      <c r="AV37" s="758"/>
      <c r="AW37" s="461"/>
      <c r="AX37" s="100"/>
      <c r="AY37" s="461"/>
      <c r="AZ37" s="100"/>
      <c r="BA37" s="461"/>
      <c r="BB37" s="100"/>
      <c r="BC37" s="159">
        <v>2</v>
      </c>
      <c r="BD37" s="106"/>
      <c r="BE37" s="126">
        <f t="shared" si="7"/>
        <v>0</v>
      </c>
      <c r="BF37" s="28"/>
      <c r="BG37" s="2128" t="s">
        <v>210</v>
      </c>
      <c r="BH37" s="195"/>
      <c r="BI37" s="995"/>
      <c r="BJ37" s="165"/>
      <c r="BK37" s="12"/>
    </row>
    <row r="38" spans="1:67" ht="13.5" customHeight="1">
      <c r="A38" s="39"/>
      <c r="B38" s="2144"/>
      <c r="C38" s="2155"/>
      <c r="D38" s="2158"/>
      <c r="E38" s="827" t="s">
        <v>132</v>
      </c>
      <c r="F38" s="85"/>
      <c r="G38" s="210"/>
      <c r="H38" s="746"/>
      <c r="I38" s="210"/>
      <c r="J38" s="95"/>
      <c r="K38" s="1133"/>
      <c r="L38" s="95"/>
      <c r="M38" s="93"/>
      <c r="N38" s="75">
        <v>2</v>
      </c>
      <c r="O38" s="219"/>
      <c r="P38" s="127">
        <f t="shared" si="9"/>
        <v>0</v>
      </c>
      <c r="Q38" s="23"/>
      <c r="R38" s="871"/>
      <c r="S38" s="130"/>
      <c r="T38" s="796" t="s">
        <v>253</v>
      </c>
      <c r="U38" s="145"/>
      <c r="V38" s="36"/>
      <c r="W38" s="2146"/>
      <c r="X38" s="2124"/>
      <c r="Y38" s="22" t="s">
        <v>164</v>
      </c>
      <c r="Z38" s="463"/>
      <c r="AA38" s="631"/>
      <c r="AB38" s="471"/>
      <c r="AC38" s="631"/>
      <c r="AD38" s="471"/>
      <c r="AE38" s="756"/>
      <c r="AF38" s="463"/>
      <c r="AG38" s="210"/>
      <c r="AH38" s="74">
        <v>1</v>
      </c>
      <c r="AI38" s="219"/>
      <c r="AJ38" s="217">
        <f t="shared" si="2"/>
        <v>0</v>
      </c>
      <c r="AK38" s="23"/>
      <c r="AL38" s="871"/>
      <c r="AM38" s="130"/>
      <c r="AN38" s="1008"/>
      <c r="AO38" s="41"/>
      <c r="AP38" s="18"/>
      <c r="AQ38" s="2149"/>
      <c r="AR38" s="2100"/>
      <c r="AS38" s="2101"/>
      <c r="AT38" s="177" t="s">
        <v>24</v>
      </c>
      <c r="AU38" s="462"/>
      <c r="AV38" s="782"/>
      <c r="AW38" s="462"/>
      <c r="AX38" s="295"/>
      <c r="AY38" s="462"/>
      <c r="AZ38" s="295"/>
      <c r="BA38" s="462"/>
      <c r="BB38" s="295"/>
      <c r="BC38" s="173">
        <v>2</v>
      </c>
      <c r="BD38" s="175"/>
      <c r="BE38" s="137">
        <f t="shared" si="7"/>
        <v>0</v>
      </c>
      <c r="BF38" s="174"/>
      <c r="BG38" s="2129"/>
      <c r="BH38" s="174"/>
      <c r="BI38" s="996"/>
      <c r="BJ38" s="1"/>
      <c r="BK38" s="12"/>
    </row>
    <row r="39" spans="1:67" ht="13.5" customHeight="1">
      <c r="A39" s="39"/>
      <c r="B39" s="2144"/>
      <c r="C39" s="2155"/>
      <c r="D39" s="2158"/>
      <c r="E39" s="830" t="s">
        <v>133</v>
      </c>
      <c r="F39" s="85"/>
      <c r="G39" s="210"/>
      <c r="H39" s="746"/>
      <c r="I39" s="210"/>
      <c r="J39" s="95"/>
      <c r="K39" s="1133"/>
      <c r="L39" s="95"/>
      <c r="M39" s="93"/>
      <c r="N39" s="75">
        <v>2</v>
      </c>
      <c r="O39" s="219"/>
      <c r="P39" s="127">
        <f t="shared" si="9"/>
        <v>0</v>
      </c>
      <c r="Q39" s="23"/>
      <c r="R39" s="871"/>
      <c r="S39" s="130"/>
      <c r="T39" s="796" t="s">
        <v>253</v>
      </c>
      <c r="U39" s="145"/>
      <c r="V39" s="36"/>
      <c r="W39" s="2146"/>
      <c r="X39" s="2124"/>
      <c r="Y39" s="22" t="s">
        <v>165</v>
      </c>
      <c r="Z39" s="463"/>
      <c r="AA39" s="631"/>
      <c r="AB39" s="471"/>
      <c r="AC39" s="631"/>
      <c r="AD39" s="471"/>
      <c r="AE39" s="756"/>
      <c r="AF39" s="463"/>
      <c r="AG39" s="210"/>
      <c r="AH39" s="74">
        <v>1</v>
      </c>
      <c r="AI39" s="219"/>
      <c r="AJ39" s="217">
        <f t="shared" si="2"/>
        <v>0</v>
      </c>
      <c r="AK39" s="23"/>
      <c r="AL39" s="871"/>
      <c r="AM39" s="130"/>
      <c r="AN39" s="1008"/>
      <c r="AO39" s="41"/>
      <c r="AP39" s="18"/>
      <c r="AQ39" s="2149"/>
      <c r="AR39" s="2100"/>
      <c r="AS39" s="2101"/>
      <c r="AT39" s="231" t="s">
        <v>46</v>
      </c>
      <c r="AU39" s="461"/>
      <c r="AV39" s="758"/>
      <c r="AW39" s="461"/>
      <c r="AX39" s="100"/>
      <c r="AY39" s="461"/>
      <c r="AZ39" s="100"/>
      <c r="BA39" s="461"/>
      <c r="BB39" s="100"/>
      <c r="BC39" s="159">
        <v>2</v>
      </c>
      <c r="BD39" s="106"/>
      <c r="BE39" s="126">
        <f t="shared" si="7"/>
        <v>0</v>
      </c>
      <c r="BF39" s="969"/>
      <c r="BG39" s="1210"/>
      <c r="BH39" s="448"/>
      <c r="BI39" s="997"/>
      <c r="BJ39" s="12"/>
      <c r="BK39" s="12"/>
    </row>
    <row r="40" spans="1:67" ht="13.5" customHeight="1">
      <c r="A40" s="39"/>
      <c r="B40" s="2144"/>
      <c r="C40" s="2155"/>
      <c r="D40" s="2158"/>
      <c r="E40" s="828" t="s">
        <v>134</v>
      </c>
      <c r="F40" s="85"/>
      <c r="G40" s="210"/>
      <c r="H40" s="746"/>
      <c r="I40" s="210"/>
      <c r="J40" s="95"/>
      <c r="K40" s="1133"/>
      <c r="L40" s="95"/>
      <c r="M40" s="93"/>
      <c r="N40" s="75">
        <v>2</v>
      </c>
      <c r="O40" s="219"/>
      <c r="P40" s="127">
        <f t="shared" si="9"/>
        <v>0</v>
      </c>
      <c r="Q40" s="23"/>
      <c r="R40" s="871"/>
      <c r="S40" s="130"/>
      <c r="T40" s="1008"/>
      <c r="U40" s="145"/>
      <c r="V40" s="36"/>
      <c r="W40" s="2146"/>
      <c r="X40" s="2124"/>
      <c r="Y40" s="184" t="s">
        <v>166</v>
      </c>
      <c r="Z40" s="464"/>
      <c r="AA40" s="632"/>
      <c r="AB40" s="472"/>
      <c r="AC40" s="632"/>
      <c r="AD40" s="472"/>
      <c r="AE40" s="757"/>
      <c r="AF40" s="464"/>
      <c r="AG40" s="314"/>
      <c r="AH40" s="315">
        <v>1</v>
      </c>
      <c r="AI40" s="316"/>
      <c r="AJ40" s="188">
        <f t="shared" si="2"/>
        <v>0</v>
      </c>
      <c r="AK40" s="189"/>
      <c r="AL40" s="875"/>
      <c r="AM40" s="325"/>
      <c r="AN40" s="1009"/>
      <c r="AO40" s="41"/>
      <c r="AP40" s="18"/>
      <c r="AQ40" s="2149"/>
      <c r="AR40" s="2100"/>
      <c r="AS40" s="2101"/>
      <c r="AT40" s="176" t="s">
        <v>179</v>
      </c>
      <c r="AU40" s="463"/>
      <c r="AV40" s="756"/>
      <c r="AW40" s="463"/>
      <c r="AX40" s="210"/>
      <c r="AY40" s="463"/>
      <c r="AZ40" s="210"/>
      <c r="BA40" s="463"/>
      <c r="BB40" s="210"/>
      <c r="BC40" s="81">
        <v>2</v>
      </c>
      <c r="BD40" s="104"/>
      <c r="BE40" s="127">
        <f t="shared" si="7"/>
        <v>0</v>
      </c>
      <c r="BF40" s="442"/>
      <c r="BG40" s="967"/>
      <c r="BH40" s="447"/>
      <c r="BI40" s="998"/>
      <c r="BJ40" s="164"/>
      <c r="BK40" s="12"/>
    </row>
    <row r="41" spans="1:67" ht="13.5" customHeight="1">
      <c r="A41" s="39"/>
      <c r="B41" s="2144"/>
      <c r="C41" s="2155"/>
      <c r="D41" s="2158"/>
      <c r="E41" s="829" t="s">
        <v>135</v>
      </c>
      <c r="F41" s="85"/>
      <c r="G41" s="210"/>
      <c r="H41" s="746"/>
      <c r="I41" s="210"/>
      <c r="J41" s="95"/>
      <c r="K41" s="1133"/>
      <c r="L41" s="95"/>
      <c r="M41" s="93"/>
      <c r="N41" s="75">
        <v>2</v>
      </c>
      <c r="O41" s="219"/>
      <c r="P41" s="127">
        <f t="shared" si="9"/>
        <v>0</v>
      </c>
      <c r="Q41" s="23"/>
      <c r="R41" s="871"/>
      <c r="S41" s="130"/>
      <c r="T41" s="1008"/>
      <c r="U41" s="145"/>
      <c r="V41" s="36"/>
      <c r="W41" s="2146"/>
      <c r="X41" s="2124"/>
      <c r="Y41" s="200" t="s">
        <v>167</v>
      </c>
      <c r="Z41" s="470"/>
      <c r="AA41" s="633"/>
      <c r="AB41" s="473"/>
      <c r="AC41" s="633"/>
      <c r="AD41" s="473"/>
      <c r="AE41" s="745"/>
      <c r="AF41" s="470"/>
      <c r="AG41" s="224"/>
      <c r="AH41" s="334">
        <v>1</v>
      </c>
      <c r="AI41" s="221"/>
      <c r="AJ41" s="197">
        <f t="shared" si="2"/>
        <v>0</v>
      </c>
      <c r="AK41" s="198"/>
      <c r="AL41" s="870"/>
      <c r="AM41" s="323"/>
      <c r="AN41" s="1004"/>
      <c r="AO41" s="41"/>
      <c r="AP41" s="18"/>
      <c r="AQ41" s="2149"/>
      <c r="AR41" s="2100"/>
      <c r="AS41" s="2101"/>
      <c r="AT41" s="184" t="s">
        <v>27</v>
      </c>
      <c r="AU41" s="464"/>
      <c r="AV41" s="756"/>
      <c r="AW41" s="463"/>
      <c r="AX41" s="210"/>
      <c r="AY41" s="463"/>
      <c r="AZ41" s="210"/>
      <c r="BA41" s="463"/>
      <c r="BB41" s="210"/>
      <c r="BC41" s="81">
        <v>2</v>
      </c>
      <c r="BD41" s="104"/>
      <c r="BE41" s="127">
        <f t="shared" si="7"/>
        <v>0</v>
      </c>
      <c r="BF41" s="365"/>
      <c r="BG41" s="967"/>
      <c r="BH41" s="351"/>
      <c r="BI41" s="1028"/>
      <c r="BJ41" s="164"/>
      <c r="BK41" s="12"/>
    </row>
    <row r="42" spans="1:67" ht="13.5" customHeight="1">
      <c r="A42" s="39"/>
      <c r="B42" s="2144"/>
      <c r="C42" s="2155"/>
      <c r="D42" s="2158"/>
      <c r="E42" s="829" t="s">
        <v>136</v>
      </c>
      <c r="F42" s="85"/>
      <c r="G42" s="210"/>
      <c r="H42" s="746"/>
      <c r="I42" s="210"/>
      <c r="J42" s="95"/>
      <c r="K42" s="93"/>
      <c r="L42" s="95"/>
      <c r="M42" s="93"/>
      <c r="N42" s="75">
        <v>1</v>
      </c>
      <c r="O42" s="219"/>
      <c r="P42" s="127">
        <f t="shared" si="9"/>
        <v>0</v>
      </c>
      <c r="Q42" s="23"/>
      <c r="R42" s="871"/>
      <c r="S42" s="130"/>
      <c r="T42" s="1008"/>
      <c r="U42" s="145"/>
      <c r="V42" s="36"/>
      <c r="W42" s="2146"/>
      <c r="X42" s="2124"/>
      <c r="Y42" s="200" t="s">
        <v>168</v>
      </c>
      <c r="Z42" s="470"/>
      <c r="AA42" s="633"/>
      <c r="AB42" s="473"/>
      <c r="AC42" s="633"/>
      <c r="AD42" s="473"/>
      <c r="AE42" s="745"/>
      <c r="AF42" s="470"/>
      <c r="AG42" s="224"/>
      <c r="AH42" s="334">
        <v>1</v>
      </c>
      <c r="AI42" s="221"/>
      <c r="AJ42" s="197">
        <f t="shared" si="2"/>
        <v>0</v>
      </c>
      <c r="AK42" s="198"/>
      <c r="AL42" s="870"/>
      <c r="AM42" s="323"/>
      <c r="AN42" s="1004"/>
      <c r="AO42" s="41"/>
      <c r="AP42" s="18"/>
      <c r="AQ42" s="2149"/>
      <c r="AR42" s="2100"/>
      <c r="AS42" s="2101"/>
      <c r="AT42" s="231" t="s">
        <v>42</v>
      </c>
      <c r="AU42" s="461"/>
      <c r="AV42" s="905"/>
      <c r="AW42" s="463"/>
      <c r="AX42" s="210"/>
      <c r="AY42" s="463"/>
      <c r="AZ42" s="210"/>
      <c r="BA42" s="463"/>
      <c r="BB42" s="210"/>
      <c r="BC42" s="81">
        <v>2</v>
      </c>
      <c r="BD42" s="104"/>
      <c r="BE42" s="127">
        <f t="shared" si="7"/>
        <v>0</v>
      </c>
      <c r="BF42" s="449"/>
      <c r="BG42" s="967"/>
      <c r="BH42" s="450"/>
      <c r="BI42" s="1029"/>
      <c r="BJ42" s="162"/>
      <c r="BK42" s="12"/>
    </row>
    <row r="43" spans="1:67" ht="13.5" customHeight="1">
      <c r="A43" s="39"/>
      <c r="B43" s="2144"/>
      <c r="C43" s="2155"/>
      <c r="D43" s="2159"/>
      <c r="E43" s="172" t="s">
        <v>137</v>
      </c>
      <c r="F43" s="207"/>
      <c r="G43" s="295"/>
      <c r="H43" s="275"/>
      <c r="I43" s="295"/>
      <c r="J43" s="275"/>
      <c r="K43" s="747"/>
      <c r="L43" s="275"/>
      <c r="M43" s="276"/>
      <c r="N43" s="307">
        <v>2</v>
      </c>
      <c r="O43" s="277"/>
      <c r="P43" s="137">
        <f t="shared" si="9"/>
        <v>0</v>
      </c>
      <c r="Q43" s="174"/>
      <c r="R43" s="872"/>
      <c r="S43" s="278"/>
      <c r="T43" s="1021"/>
      <c r="U43" s="392"/>
      <c r="V43" s="36"/>
      <c r="W43" s="2146"/>
      <c r="X43" s="2124"/>
      <c r="Y43" s="200" t="s">
        <v>34</v>
      </c>
      <c r="Z43" s="470"/>
      <c r="AA43" s="633"/>
      <c r="AB43" s="473"/>
      <c r="AC43" s="633"/>
      <c r="AD43" s="767"/>
      <c r="AE43" s="224"/>
      <c r="AF43" s="470"/>
      <c r="AG43" s="224"/>
      <c r="AH43" s="334">
        <v>1</v>
      </c>
      <c r="AI43" s="221"/>
      <c r="AJ43" s="197">
        <f t="shared" si="2"/>
        <v>0</v>
      </c>
      <c r="AK43" s="198"/>
      <c r="AL43" s="870"/>
      <c r="AM43" s="323"/>
      <c r="AN43" s="1004"/>
      <c r="AO43" s="41"/>
      <c r="AP43" s="18"/>
      <c r="AQ43" s="2149"/>
      <c r="AR43" s="2100"/>
      <c r="AS43" s="2101"/>
      <c r="AT43" s="176" t="s">
        <v>180</v>
      </c>
      <c r="AU43" s="463"/>
      <c r="AV43" s="894"/>
      <c r="AW43" s="778"/>
      <c r="AX43" s="210"/>
      <c r="AY43" s="463"/>
      <c r="AZ43" s="210"/>
      <c r="BA43" s="463"/>
      <c r="BB43" s="210"/>
      <c r="BC43" s="81">
        <v>1</v>
      </c>
      <c r="BD43" s="104"/>
      <c r="BE43" s="127">
        <f t="shared" si="7"/>
        <v>0</v>
      </c>
      <c r="BF43" s="449"/>
      <c r="BG43" s="889"/>
      <c r="BH43" s="452"/>
      <c r="BI43" s="999"/>
      <c r="BJ43" s="163"/>
      <c r="BK43" s="12"/>
    </row>
    <row r="44" spans="1:67" ht="13.5" customHeight="1" thickBot="1">
      <c r="A44" s="39"/>
      <c r="B44" s="2144"/>
      <c r="C44" s="2155"/>
      <c r="D44" s="1128" t="s">
        <v>301</v>
      </c>
      <c r="E44" s="753" t="s">
        <v>16</v>
      </c>
      <c r="F44" s="99"/>
      <c r="G44" s="748"/>
      <c r="H44" s="99"/>
      <c r="I44" s="660"/>
      <c r="J44" s="99"/>
      <c r="K44" s="660"/>
      <c r="L44" s="99"/>
      <c r="M44" s="91"/>
      <c r="N44" s="754">
        <v>1</v>
      </c>
      <c r="O44" s="155"/>
      <c r="P44" s="197">
        <f>IF(O44&gt;0,N44,0)</f>
        <v>0</v>
      </c>
      <c r="Q44" s="786" t="s">
        <v>251</v>
      </c>
      <c r="R44" s="2402" t="s">
        <v>566</v>
      </c>
      <c r="S44" s="274"/>
      <c r="T44" s="812" t="s">
        <v>252</v>
      </c>
      <c r="U44" s="392"/>
      <c r="V44" s="36"/>
      <c r="W44" s="2146"/>
      <c r="X44" s="2124"/>
      <c r="Y44" s="200" t="s">
        <v>35</v>
      </c>
      <c r="Z44" s="470"/>
      <c r="AA44" s="633"/>
      <c r="AB44" s="473"/>
      <c r="AC44" s="633"/>
      <c r="AD44" s="767"/>
      <c r="AE44" s="224"/>
      <c r="AF44" s="470"/>
      <c r="AG44" s="224"/>
      <c r="AH44" s="226">
        <v>1</v>
      </c>
      <c r="AI44" s="196"/>
      <c r="AJ44" s="197">
        <f t="shared" si="2"/>
        <v>0</v>
      </c>
      <c r="AK44" s="198"/>
      <c r="AL44" s="880"/>
      <c r="AM44" s="322"/>
      <c r="AN44" s="1010"/>
      <c r="AO44" s="41"/>
      <c r="AP44" s="18"/>
      <c r="AQ44" s="2149"/>
      <c r="AR44" s="2100"/>
      <c r="AS44" s="2101"/>
      <c r="AT44" s="294" t="s">
        <v>181</v>
      </c>
      <c r="AU44" s="462"/>
      <c r="AV44" s="895"/>
      <c r="AW44" s="779"/>
      <c r="AX44" s="295"/>
      <c r="AY44" s="462"/>
      <c r="AZ44" s="295"/>
      <c r="BA44" s="462"/>
      <c r="BB44" s="295"/>
      <c r="BC44" s="296">
        <v>1</v>
      </c>
      <c r="BD44" s="175"/>
      <c r="BE44" s="137">
        <f t="shared" si="7"/>
        <v>0</v>
      </c>
      <c r="BF44" s="451"/>
      <c r="BG44" s="890"/>
      <c r="BH44" s="451"/>
      <c r="BI44" s="1000"/>
      <c r="BJ44" s="12"/>
    </row>
    <row r="45" spans="1:67" ht="13.5" customHeight="1" thickBot="1">
      <c r="A45" s="39"/>
      <c r="B45" s="2144"/>
      <c r="C45" s="2155"/>
      <c r="D45" s="2130" t="s">
        <v>188</v>
      </c>
      <c r="E45" s="114" t="s">
        <v>228</v>
      </c>
      <c r="F45" s="266"/>
      <c r="G45" s="266"/>
      <c r="H45" s="266"/>
      <c r="I45" s="266"/>
      <c r="J45" s="266"/>
      <c r="K45" s="266"/>
      <c r="L45" s="266"/>
      <c r="M45" s="266"/>
      <c r="N45" s="267"/>
      <c r="O45" s="268"/>
      <c r="P45" s="269">
        <f>SUM(P46:P51)</f>
        <v>0</v>
      </c>
      <c r="Q45" s="1096">
        <f>SUM(N46:N51)</f>
        <v>10</v>
      </c>
      <c r="R45" s="148" t="str">
        <f>IF(P45=Q45,"OK","未充足")</f>
        <v>未充足</v>
      </c>
      <c r="S45" s="270"/>
      <c r="T45" s="271"/>
      <c r="U45" s="392"/>
      <c r="V45" s="36"/>
      <c r="W45" s="2147"/>
      <c r="X45" s="2125"/>
      <c r="Y45" s="1257" t="s">
        <v>171</v>
      </c>
      <c r="Z45" s="468"/>
      <c r="AA45" s="634"/>
      <c r="AB45" s="629"/>
      <c r="AC45" s="1343"/>
      <c r="AD45" s="629"/>
      <c r="AE45" s="91"/>
      <c r="AF45" s="468"/>
      <c r="AG45" s="91"/>
      <c r="AH45" s="77">
        <v>1</v>
      </c>
      <c r="AI45" s="109"/>
      <c r="AJ45" s="128">
        <f t="shared" si="2"/>
        <v>0</v>
      </c>
      <c r="AK45" s="6"/>
      <c r="AL45" s="1258"/>
      <c r="AM45" s="317"/>
      <c r="AN45" s="1011"/>
      <c r="AO45" s="18"/>
      <c r="AP45" s="18"/>
      <c r="AQ45" s="2149"/>
      <c r="AR45" s="2100"/>
      <c r="AS45" s="2101"/>
      <c r="AT45" s="231" t="s">
        <v>182</v>
      </c>
      <c r="AU45" s="461"/>
      <c r="AV45" s="100"/>
      <c r="AW45" s="761"/>
      <c r="AX45" s="100"/>
      <c r="AY45" s="461"/>
      <c r="AZ45" s="100"/>
      <c r="BA45" s="461"/>
      <c r="BB45" s="100"/>
      <c r="BC45" s="159">
        <v>2</v>
      </c>
      <c r="BD45" s="106"/>
      <c r="BE45" s="126">
        <f t="shared" si="7"/>
        <v>0</v>
      </c>
      <c r="BF45" s="970"/>
      <c r="BG45" s="2133" t="s">
        <v>210</v>
      </c>
      <c r="BH45" s="446"/>
      <c r="BI45" s="995"/>
      <c r="BJ45" s="68"/>
    </row>
    <row r="46" spans="1:67" ht="13.5" customHeight="1" thickTop="1" thickBot="1">
      <c r="A46" s="39"/>
      <c r="B46" s="2144"/>
      <c r="C46" s="2155"/>
      <c r="D46" s="2131"/>
      <c r="E46" s="192" t="s">
        <v>297</v>
      </c>
      <c r="F46" s="94"/>
      <c r="G46" s="100"/>
      <c r="H46" s="329"/>
      <c r="I46" s="1267"/>
      <c r="J46" s="97"/>
      <c r="K46" s="1129"/>
      <c r="L46" s="97"/>
      <c r="M46" s="92"/>
      <c r="N46" s="333">
        <v>2</v>
      </c>
      <c r="O46" s="656"/>
      <c r="P46" s="188">
        <f t="shared" ref="P46:P51" si="10">IF(O46&gt;0,N46,0)</f>
        <v>0</v>
      </c>
      <c r="Q46" s="198"/>
      <c r="R46" s="870"/>
      <c r="S46" s="323"/>
      <c r="T46" s="1004"/>
      <c r="U46" s="145"/>
      <c r="V46" s="36"/>
      <c r="W46" s="13"/>
      <c r="X46" s="13"/>
      <c r="Y46" s="4"/>
      <c r="Z46" s="1252" t="s">
        <v>13</v>
      </c>
      <c r="AA46" s="1253" t="s">
        <v>12</v>
      </c>
      <c r="AB46" s="1254" t="s">
        <v>13</v>
      </c>
      <c r="AC46" s="1253" t="s">
        <v>12</v>
      </c>
      <c r="AD46" s="1254" t="s">
        <v>13</v>
      </c>
      <c r="AE46" s="1253" t="s">
        <v>12</v>
      </c>
      <c r="AF46" s="1254" t="s">
        <v>13</v>
      </c>
      <c r="AG46" s="1255" t="s">
        <v>12</v>
      </c>
      <c r="AH46" s="84"/>
      <c r="AI46" s="554"/>
      <c r="AJ46" s="14"/>
      <c r="AK46" s="14"/>
      <c r="AL46" s="1256"/>
      <c r="AM46" s="245"/>
      <c r="AN46" s="940"/>
      <c r="AO46" s="18"/>
      <c r="AP46" s="18"/>
      <c r="AQ46" s="2149"/>
      <c r="AR46" s="2100"/>
      <c r="AS46" s="2101"/>
      <c r="AT46" s="454" t="s">
        <v>183</v>
      </c>
      <c r="AU46" s="464"/>
      <c r="AV46" s="314"/>
      <c r="AW46" s="762"/>
      <c r="AX46" s="314"/>
      <c r="AY46" s="464"/>
      <c r="AZ46" s="314"/>
      <c r="BA46" s="464"/>
      <c r="BB46" s="314"/>
      <c r="BC46" s="315">
        <v>2</v>
      </c>
      <c r="BD46" s="187"/>
      <c r="BE46" s="188">
        <f t="shared" si="7"/>
        <v>0</v>
      </c>
      <c r="BF46" s="189"/>
      <c r="BG46" s="2134"/>
      <c r="BH46" s="198"/>
      <c r="BI46" s="1001"/>
      <c r="BJ46" s="163"/>
    </row>
    <row r="47" spans="1:67" ht="13.5" customHeight="1">
      <c r="A47" s="39"/>
      <c r="B47" s="2144"/>
      <c r="C47" s="2155"/>
      <c r="D47" s="2131"/>
      <c r="E47" s="822" t="s">
        <v>138</v>
      </c>
      <c r="F47" s="94"/>
      <c r="G47" s="100"/>
      <c r="H47" s="749"/>
      <c r="I47" s="100"/>
      <c r="J47" s="97"/>
      <c r="K47" s="1130"/>
      <c r="L47" s="97"/>
      <c r="M47" s="92"/>
      <c r="N47" s="78">
        <v>2</v>
      </c>
      <c r="O47" s="106"/>
      <c r="P47" s="126">
        <f t="shared" si="10"/>
        <v>0</v>
      </c>
      <c r="Q47" s="28"/>
      <c r="R47" s="874"/>
      <c r="S47" s="131"/>
      <c r="T47" s="987"/>
      <c r="U47" s="145"/>
      <c r="V47" s="36"/>
      <c r="W47" s="13"/>
      <c r="X47" s="532"/>
      <c r="Y47" s="802" t="s">
        <v>209</v>
      </c>
      <c r="Z47" s="612"/>
      <c r="AA47" s="612"/>
      <c r="AB47" s="612"/>
      <c r="AC47" s="610">
        <f>SUMIF(AC$10:AC$33,"@",$AH$10:$AH$33)+SUMIF(AC$35:AC$45,"@",$AH$35:$AH$45)</f>
        <v>0</v>
      </c>
      <c r="AD47" s="610">
        <f t="shared" ref="AD47:AG47" si="11">SUMIF(AD$10:AD$33,"@",$AH$10:$AH$33)+SUMIF(AD$35:AD$45,"@",$AH$35:$AH$45)</f>
        <v>0</v>
      </c>
      <c r="AE47" s="610">
        <f t="shared" si="11"/>
        <v>0</v>
      </c>
      <c r="AF47" s="610">
        <f t="shared" si="11"/>
        <v>0</v>
      </c>
      <c r="AG47" s="610">
        <f t="shared" si="11"/>
        <v>0</v>
      </c>
      <c r="AH47" s="84"/>
      <c r="AI47" s="554"/>
      <c r="AJ47" s="14"/>
      <c r="AK47" s="14"/>
      <c r="AL47" s="1256"/>
      <c r="AM47" s="245"/>
      <c r="AN47" s="940"/>
      <c r="AO47" s="18"/>
      <c r="AP47" s="18"/>
      <c r="AQ47" s="2149"/>
      <c r="AR47" s="2100"/>
      <c r="AS47" s="2101"/>
      <c r="AT47" s="200" t="s">
        <v>45</v>
      </c>
      <c r="AU47" s="470"/>
      <c r="AV47" s="224"/>
      <c r="AW47" s="759"/>
      <c r="AX47" s="224"/>
      <c r="AY47" s="470"/>
      <c r="AZ47" s="224"/>
      <c r="BA47" s="470"/>
      <c r="BB47" s="224"/>
      <c r="BC47" s="334">
        <v>2</v>
      </c>
      <c r="BD47" s="196"/>
      <c r="BE47" s="197">
        <f t="shared" si="7"/>
        <v>0</v>
      </c>
      <c r="BF47" s="491"/>
      <c r="BG47" s="2134"/>
      <c r="BH47" s="491"/>
      <c r="BI47" s="1001"/>
      <c r="BJ47" s="68"/>
      <c r="BL47" s="170"/>
    </row>
    <row r="48" spans="1:67" ht="13.5" customHeight="1" thickBot="1">
      <c r="A48" s="39"/>
      <c r="B48" s="2144"/>
      <c r="C48" s="2155"/>
      <c r="D48" s="2131"/>
      <c r="E48" s="824" t="s">
        <v>139</v>
      </c>
      <c r="F48" s="313"/>
      <c r="G48" s="314"/>
      <c r="H48" s="750"/>
      <c r="I48" s="314"/>
      <c r="J48" s="308"/>
      <c r="K48" s="1140"/>
      <c r="L48" s="308"/>
      <c r="M48" s="185"/>
      <c r="N48" s="318">
        <v>2</v>
      </c>
      <c r="O48" s="187"/>
      <c r="P48" s="188">
        <f t="shared" si="10"/>
        <v>0</v>
      </c>
      <c r="Q48" s="189"/>
      <c r="R48" s="875"/>
      <c r="S48" s="319"/>
      <c r="T48" s="1009"/>
      <c r="U48" s="145"/>
      <c r="V48" s="36"/>
      <c r="W48" s="36"/>
      <c r="X48" s="39"/>
      <c r="Y48" s="1259" t="s">
        <v>111</v>
      </c>
      <c r="Z48" s="804"/>
      <c r="AA48" s="804"/>
      <c r="AB48" s="804"/>
      <c r="AC48" s="805">
        <f>SUMIF(AC$10:AC$33,"集",$AH$10:$AH$33)+SUMIF(AC$35:AC$45,"集",$AH$35:$AH$45)</f>
        <v>0</v>
      </c>
      <c r="AD48" s="805">
        <f t="shared" ref="AD48:AF48" si="12">SUMIF(AD$10:AD$33,"集",$AH$10:$AH$33)+SUMIF(AD$35:AD$45,"集",$AH$35:$AH$45)</f>
        <v>0</v>
      </c>
      <c r="AE48" s="805">
        <f t="shared" si="12"/>
        <v>0</v>
      </c>
      <c r="AF48" s="805">
        <f t="shared" si="12"/>
        <v>0</v>
      </c>
      <c r="AG48" s="805">
        <f>SUMIF(AG$10:AG$33,"集",$AH$10:$AH$33)+SUMIF(AG$35:AG$45,"集",$AH$35:$AH$45)</f>
        <v>0</v>
      </c>
      <c r="AN48" s="36"/>
      <c r="AO48" s="18"/>
      <c r="AP48" s="18"/>
      <c r="AQ48" s="2149"/>
      <c r="AR48" s="2100"/>
      <c r="AS48" s="2101"/>
      <c r="AT48" s="200" t="s">
        <v>28</v>
      </c>
      <c r="AU48" s="470"/>
      <c r="AV48" s="224"/>
      <c r="AW48" s="759"/>
      <c r="AX48" s="224"/>
      <c r="AY48" s="470"/>
      <c r="AZ48" s="224"/>
      <c r="BA48" s="470"/>
      <c r="BB48" s="224"/>
      <c r="BC48" s="334">
        <v>2</v>
      </c>
      <c r="BD48" s="196"/>
      <c r="BE48" s="197">
        <f t="shared" si="7"/>
        <v>0</v>
      </c>
      <c r="BF48" s="490"/>
      <c r="BG48" s="2134"/>
      <c r="BH48" s="490"/>
      <c r="BI48" s="1001"/>
      <c r="BJ48" s="68"/>
    </row>
    <row r="49" spans="1:62" ht="13.5" customHeight="1">
      <c r="A49" s="39"/>
      <c r="B49" s="2144"/>
      <c r="C49" s="2155"/>
      <c r="D49" s="2131"/>
      <c r="E49" s="343" t="s">
        <v>140</v>
      </c>
      <c r="F49" s="344"/>
      <c r="G49" s="345"/>
      <c r="H49" s="346"/>
      <c r="I49" s="1267"/>
      <c r="J49" s="346"/>
      <c r="K49" s="1131"/>
      <c r="L49" s="346"/>
      <c r="M49" s="347"/>
      <c r="N49" s="348">
        <v>1</v>
      </c>
      <c r="O49" s="349"/>
      <c r="P49" s="350">
        <f t="shared" si="10"/>
        <v>0</v>
      </c>
      <c r="Q49" s="351"/>
      <c r="R49" s="876"/>
      <c r="S49" s="352"/>
      <c r="T49" s="1020"/>
      <c r="U49" s="145"/>
      <c r="V49" s="36"/>
      <c r="W49" s="32"/>
      <c r="X49" s="32"/>
      <c r="AN49" s="36"/>
      <c r="AO49" s="18"/>
      <c r="AP49" s="18"/>
      <c r="AQ49" s="2149"/>
      <c r="AR49" s="2100"/>
      <c r="AS49" s="2101"/>
      <c r="AT49" s="374" t="s">
        <v>184</v>
      </c>
      <c r="AU49" s="460"/>
      <c r="AV49" s="298"/>
      <c r="AW49" s="783"/>
      <c r="AX49" s="298"/>
      <c r="AY49" s="460"/>
      <c r="AZ49" s="298"/>
      <c r="BA49" s="460"/>
      <c r="BB49" s="298"/>
      <c r="BC49" s="299">
        <v>2</v>
      </c>
      <c r="BD49" s="306"/>
      <c r="BE49" s="489">
        <f>IF(BD49&gt;0,BC49,0)</f>
        <v>0</v>
      </c>
      <c r="BF49" s="243"/>
      <c r="BG49" s="2135"/>
      <c r="BH49" s="243"/>
      <c r="BI49" s="996"/>
      <c r="BJ49" s="163"/>
    </row>
    <row r="50" spans="1:62" ht="13.5" customHeight="1" thickBot="1">
      <c r="A50" s="39"/>
      <c r="B50" s="2144"/>
      <c r="C50" s="2155"/>
      <c r="D50" s="2131"/>
      <c r="E50" s="822" t="s">
        <v>141</v>
      </c>
      <c r="F50" s="344"/>
      <c r="G50" s="345"/>
      <c r="H50" s="751"/>
      <c r="I50" s="345"/>
      <c r="J50" s="346"/>
      <c r="K50" s="1131"/>
      <c r="L50" s="346"/>
      <c r="M50" s="347"/>
      <c r="N50" s="348">
        <v>2</v>
      </c>
      <c r="O50" s="349"/>
      <c r="P50" s="350">
        <f t="shared" si="10"/>
        <v>0</v>
      </c>
      <c r="Q50" s="351"/>
      <c r="R50" s="877"/>
      <c r="S50" s="352"/>
      <c r="T50" s="1020"/>
      <c r="U50" s="12"/>
      <c r="V50" s="36"/>
      <c r="W50" s="15"/>
      <c r="X50" s="43"/>
      <c r="Y50" s="609"/>
      <c r="Z50" s="555"/>
      <c r="AA50" s="555"/>
      <c r="AB50" s="555"/>
      <c r="AC50" s="555"/>
      <c r="AD50" s="555"/>
      <c r="AE50" s="555"/>
      <c r="AF50" s="555"/>
      <c r="AG50" s="555"/>
      <c r="AH50" s="661"/>
      <c r="AI50" s="554"/>
      <c r="AJ50" s="14"/>
      <c r="AK50" s="14"/>
      <c r="AL50" s="14"/>
      <c r="AN50" s="36"/>
      <c r="AO50" s="18"/>
      <c r="AP50" s="18"/>
      <c r="AQ50" s="2149"/>
      <c r="AR50" s="2100"/>
      <c r="AS50" s="2101"/>
      <c r="AT50" s="231" t="s">
        <v>43</v>
      </c>
      <c r="AU50" s="466"/>
      <c r="AV50" s="100"/>
      <c r="AW50" s="904"/>
      <c r="AX50" s="100"/>
      <c r="AY50" s="466"/>
      <c r="AZ50" s="100"/>
      <c r="BA50" s="466"/>
      <c r="BB50" s="100"/>
      <c r="BC50" s="83">
        <v>2</v>
      </c>
      <c r="BD50" s="106"/>
      <c r="BE50" s="126">
        <f>IF(BD50&gt;0,BC50,0)</f>
        <v>0</v>
      </c>
      <c r="BF50" s="323"/>
      <c r="BG50" s="906" t="s">
        <v>288</v>
      </c>
      <c r="BH50" s="28"/>
      <c r="BI50" s="987"/>
      <c r="BJ50" s="68"/>
    </row>
    <row r="51" spans="1:62" ht="14.25" customHeight="1" thickBot="1">
      <c r="A51" s="39"/>
      <c r="B51" s="2144"/>
      <c r="C51" s="2156"/>
      <c r="D51" s="2132"/>
      <c r="E51" s="823" t="s">
        <v>142</v>
      </c>
      <c r="F51" s="86"/>
      <c r="G51" s="91"/>
      <c r="H51" s="752"/>
      <c r="I51" s="91"/>
      <c r="J51" s="98"/>
      <c r="K51" s="1132"/>
      <c r="L51" s="98"/>
      <c r="M51" s="87"/>
      <c r="N51" s="77">
        <v>1</v>
      </c>
      <c r="O51" s="105"/>
      <c r="P51" s="128">
        <f t="shared" si="10"/>
        <v>0</v>
      </c>
      <c r="Q51" s="6"/>
      <c r="R51" s="878"/>
      <c r="S51" s="317"/>
      <c r="T51" s="1011"/>
      <c r="V51" s="36"/>
      <c r="W51" s="2136" t="s">
        <v>80</v>
      </c>
      <c r="X51" s="2139" t="s">
        <v>254</v>
      </c>
      <c r="Y51" s="2139"/>
      <c r="Z51" s="2139"/>
      <c r="AA51" s="2139"/>
      <c r="AB51" s="2139"/>
      <c r="AC51" s="2139"/>
      <c r="AD51" s="2139"/>
      <c r="AE51" s="2139"/>
      <c r="AF51" s="2139"/>
      <c r="AG51" s="2139"/>
      <c r="AH51" s="2139"/>
      <c r="AI51" s="2140"/>
      <c r="AJ51" s="49">
        <f>SUM(AJ53:AJ63)+SUM(AJ65:AJ71)</f>
        <v>0</v>
      </c>
      <c r="AK51" s="574">
        <v>27</v>
      </c>
      <c r="AL51" s="147"/>
      <c r="AM51" s="245"/>
      <c r="AN51" s="12"/>
      <c r="AO51" s="18"/>
      <c r="AP51" s="18"/>
      <c r="AQ51" s="2149"/>
      <c r="AR51" s="2100"/>
      <c r="AS51" s="2101"/>
      <c r="AT51" s="294" t="s">
        <v>185</v>
      </c>
      <c r="AU51" s="462"/>
      <c r="AV51" s="295"/>
      <c r="AW51" s="462"/>
      <c r="AX51" s="782"/>
      <c r="AY51" s="462"/>
      <c r="AZ51" s="295"/>
      <c r="BA51" s="462"/>
      <c r="BB51" s="295"/>
      <c r="BC51" s="307">
        <v>2</v>
      </c>
      <c r="BD51" s="175"/>
      <c r="BE51" s="137">
        <f>IF(BD51&gt;0,BC51,0)</f>
        <v>0</v>
      </c>
      <c r="BF51" s="54"/>
      <c r="BG51" s="1242"/>
      <c r="BH51" s="174"/>
      <c r="BI51" s="1172"/>
      <c r="BJ51" s="68"/>
    </row>
    <row r="52" spans="1:62" ht="12" customHeight="1" thickBot="1">
      <c r="A52" s="36"/>
      <c r="B52" s="1124"/>
      <c r="D52" s="821"/>
      <c r="E52" s="825" t="s">
        <v>255</v>
      </c>
      <c r="F52" s="813" t="s">
        <v>13</v>
      </c>
      <c r="G52" s="814" t="s">
        <v>12</v>
      </c>
      <c r="H52" s="815" t="s">
        <v>13</v>
      </c>
      <c r="I52" s="814" t="s">
        <v>12</v>
      </c>
      <c r="J52" s="815" t="s">
        <v>13</v>
      </c>
      <c r="K52" s="814" t="s">
        <v>12</v>
      </c>
      <c r="L52" s="815" t="s">
        <v>13</v>
      </c>
      <c r="M52" s="816" t="s">
        <v>12</v>
      </c>
      <c r="U52" s="12"/>
      <c r="V52" s="36"/>
      <c r="W52" s="2137"/>
      <c r="X52" s="1850"/>
      <c r="Y52" s="544"/>
      <c r="Z52" s="534"/>
      <c r="AA52" s="534"/>
      <c r="AB52" s="534"/>
      <c r="AC52" s="534"/>
      <c r="AD52" s="534"/>
      <c r="AE52" s="534"/>
      <c r="AF52" s="534"/>
      <c r="AG52" s="534"/>
      <c r="AH52" s="535"/>
      <c r="AI52" s="534"/>
      <c r="AJ52" s="551">
        <f>SUM(AJ53:AJ63)</f>
        <v>0</v>
      </c>
      <c r="AK52" s="536">
        <v>23</v>
      </c>
      <c r="AL52" s="550"/>
      <c r="AM52" s="245"/>
      <c r="AN52" s="12"/>
      <c r="AO52" s="18"/>
      <c r="AP52" s="18"/>
      <c r="AQ52" s="2149"/>
      <c r="AR52" s="2100"/>
      <c r="AS52" s="2101"/>
      <c r="AT52" s="231" t="s">
        <v>17</v>
      </c>
      <c r="AU52" s="761"/>
      <c r="AV52" s="100"/>
      <c r="AW52" s="461"/>
      <c r="AX52" s="100"/>
      <c r="AY52" s="461"/>
      <c r="AZ52" s="100"/>
      <c r="BA52" s="461"/>
      <c r="BB52" s="100"/>
      <c r="BC52" s="83">
        <v>1</v>
      </c>
      <c r="BD52" s="106"/>
      <c r="BE52" s="126">
        <f t="shared" ref="BE52:BE61" si="13">IF(BD52&gt;0,BC52,0)</f>
        <v>0</v>
      </c>
      <c r="BF52" s="972"/>
      <c r="BG52" s="2104" t="s">
        <v>282</v>
      </c>
      <c r="BH52" s="28"/>
      <c r="BI52" s="2030" t="s">
        <v>295</v>
      </c>
      <c r="BJ52" s="68"/>
    </row>
    <row r="53" spans="1:62" ht="12" customHeight="1" thickBot="1">
      <c r="A53" s="36"/>
      <c r="B53" s="12"/>
      <c r="C53" s="13"/>
      <c r="D53" s="532"/>
      <c r="E53" s="800" t="s">
        <v>111</v>
      </c>
      <c r="F53" s="798">
        <f>SUMIF(F$12:F$16,"集",$N$12:$N$16)+SUMIF(F$18:F$20,"集",$N$18:$N$20)+SUMIF(F$22:F$24,"集",$N$22:$N$24)+SUMIF(F$26:F$28,"集",$N$26:$N$28)+SUMIF(F$30:F$31,"集",$N$30:$N$31)+SUMIF(F$34:F$44,"集",$N$34:$N$44)+SUMIF(F$46:F$51,"集",$N$46:$N$51)</f>
        <v>0</v>
      </c>
      <c r="G53" s="798">
        <f t="shared" ref="G53:M53" si="14">SUMIF(G$12:G$16,"集",$N$12:$N$16)+SUMIF(G$18:G$20,"集",$N$18:$N$20)+SUMIF(G$22:G$24,"集",$N$22:$N$24)+SUMIF(G$26:G$28,"集",$N$26:$N$28)+SUMIF(G$30:G$31,"集",$N$30:$N$31)+SUMIF(G$34:G$44,"集",$N$34:$N$44)+SUMIF(G$46:G$51,"集",$N$46:$N$51)</f>
        <v>0</v>
      </c>
      <c r="H53" s="798">
        <f t="shared" si="14"/>
        <v>0</v>
      </c>
      <c r="I53" s="798">
        <f t="shared" si="14"/>
        <v>0</v>
      </c>
      <c r="J53" s="798">
        <f t="shared" si="14"/>
        <v>0</v>
      </c>
      <c r="K53" s="798">
        <f t="shared" si="14"/>
        <v>0</v>
      </c>
      <c r="L53" s="798">
        <f t="shared" si="14"/>
        <v>0</v>
      </c>
      <c r="M53" s="799">
        <f t="shared" si="14"/>
        <v>0</v>
      </c>
      <c r="N53" s="557"/>
      <c r="U53" s="12"/>
      <c r="V53" s="36"/>
      <c r="W53" s="2137"/>
      <c r="X53" s="1851"/>
      <c r="Y53" s="1296" t="s">
        <v>74</v>
      </c>
      <c r="Z53" s="522"/>
      <c r="AA53" s="1264"/>
      <c r="AB53" s="522"/>
      <c r="AC53" s="505"/>
      <c r="AD53" s="522"/>
      <c r="AE53" s="505"/>
      <c r="AF53" s="522"/>
      <c r="AG53" s="505"/>
      <c r="AH53" s="525">
        <v>2</v>
      </c>
      <c r="AI53" s="524"/>
      <c r="AJ53" s="506">
        <f t="shared" ref="AJ53:AJ63" si="15">IF(AI53&gt;0,AH53,0)</f>
        <v>0</v>
      </c>
      <c r="AK53" s="506"/>
      <c r="AL53" s="1012"/>
      <c r="AM53" s="10"/>
      <c r="AN53" s="12"/>
      <c r="AO53" s="18"/>
      <c r="AP53" s="18"/>
      <c r="AQ53" s="2149"/>
      <c r="AR53" s="2100"/>
      <c r="AS53" s="2101"/>
      <c r="AT53" s="176" t="s">
        <v>21</v>
      </c>
      <c r="AU53" s="896"/>
      <c r="AV53" s="210"/>
      <c r="AW53" s="463"/>
      <c r="AX53" s="210"/>
      <c r="AY53" s="463"/>
      <c r="AZ53" s="210"/>
      <c r="BA53" s="463"/>
      <c r="BB53" s="210"/>
      <c r="BC53" s="75">
        <v>1</v>
      </c>
      <c r="BD53" s="104"/>
      <c r="BE53" s="127">
        <f t="shared" si="13"/>
        <v>0</v>
      </c>
      <c r="BF53" s="972"/>
      <c r="BG53" s="2105"/>
      <c r="BH53" s="23"/>
      <c r="BI53" s="2031"/>
      <c r="BJ53" s="68"/>
    </row>
    <row r="54" spans="1:62" ht="12" customHeight="1" thickBot="1">
      <c r="A54" s="36"/>
      <c r="B54" s="12"/>
      <c r="U54" s="209"/>
      <c r="V54" s="36"/>
      <c r="W54" s="2137"/>
      <c r="X54" s="1851"/>
      <c r="Y54" s="1297" t="s">
        <v>73</v>
      </c>
      <c r="Z54" s="769"/>
      <c r="AA54" s="509"/>
      <c r="AB54" s="508"/>
      <c r="AC54" s="509"/>
      <c r="AD54" s="508"/>
      <c r="AE54" s="509"/>
      <c r="AF54" s="508"/>
      <c r="AG54" s="509"/>
      <c r="AH54" s="510">
        <v>2</v>
      </c>
      <c r="AI54" s="511"/>
      <c r="AJ54" s="512">
        <f t="shared" si="15"/>
        <v>0</v>
      </c>
      <c r="AK54" s="512"/>
      <c r="AL54" s="1013"/>
      <c r="AN54" s="36"/>
      <c r="AO54" s="18"/>
      <c r="AP54" s="18"/>
      <c r="AQ54" s="2149"/>
      <c r="AR54" s="2100"/>
      <c r="AS54" s="2101"/>
      <c r="AT54" s="176" t="s">
        <v>22</v>
      </c>
      <c r="AU54" s="463"/>
      <c r="AV54" s="756"/>
      <c r="AW54" s="463"/>
      <c r="AX54" s="210"/>
      <c r="AY54" s="463"/>
      <c r="AZ54" s="210"/>
      <c r="BA54" s="463"/>
      <c r="BB54" s="210"/>
      <c r="BC54" s="74">
        <v>1</v>
      </c>
      <c r="BD54" s="104"/>
      <c r="BE54" s="127">
        <f t="shared" si="13"/>
        <v>0</v>
      </c>
      <c r="BF54" s="972"/>
      <c r="BG54" s="2105"/>
      <c r="BH54" s="23"/>
      <c r="BI54" s="2031"/>
      <c r="BJ54" s="12"/>
    </row>
    <row r="55" spans="1:62" ht="12" customHeight="1" thickTop="1" thickBot="1">
      <c r="A55" s="36"/>
      <c r="B55" s="12"/>
      <c r="C55" s="13"/>
      <c r="D55" s="1927" t="s">
        <v>267</v>
      </c>
      <c r="E55" s="1930" t="s">
        <v>313</v>
      </c>
      <c r="F55" s="1931"/>
      <c r="G55" s="1931"/>
      <c r="H55" s="1931"/>
      <c r="I55" s="1931"/>
      <c r="J55" s="1204"/>
      <c r="K55" s="1205">
        <v>24</v>
      </c>
      <c r="L55" s="2033" t="s">
        <v>1</v>
      </c>
      <c r="M55" s="2033"/>
      <c r="N55" s="2034"/>
      <c r="O55" s="613" t="s">
        <v>217</v>
      </c>
      <c r="P55" s="614"/>
      <c r="Q55" s="614"/>
      <c r="R55" s="614"/>
      <c r="S55" s="614"/>
      <c r="T55" s="615"/>
      <c r="U55" s="239"/>
      <c r="V55" s="36"/>
      <c r="W55" s="2137"/>
      <c r="X55" s="1851"/>
      <c r="Y55" s="1297" t="s">
        <v>203</v>
      </c>
      <c r="Z55" s="508"/>
      <c r="AA55" s="509"/>
      <c r="AB55" s="769"/>
      <c r="AC55" s="509"/>
      <c r="AD55" s="508"/>
      <c r="AE55" s="509"/>
      <c r="AF55" s="508"/>
      <c r="AG55" s="509"/>
      <c r="AH55" s="510">
        <v>2</v>
      </c>
      <c r="AI55" s="511"/>
      <c r="AJ55" s="512">
        <f t="shared" si="15"/>
        <v>0</v>
      </c>
      <c r="AK55" s="512"/>
      <c r="AL55" s="1013"/>
      <c r="AN55" s="36"/>
      <c r="AO55" s="18"/>
      <c r="AP55" s="18"/>
      <c r="AQ55" s="2149"/>
      <c r="AR55" s="2100"/>
      <c r="AS55" s="2101"/>
      <c r="AT55" s="294" t="s">
        <v>23</v>
      </c>
      <c r="AU55" s="460"/>
      <c r="AV55" s="903"/>
      <c r="AW55" s="460"/>
      <c r="AX55" s="298"/>
      <c r="AY55" s="460"/>
      <c r="AZ55" s="298"/>
      <c r="BA55" s="460"/>
      <c r="BB55" s="295"/>
      <c r="BC55" s="297">
        <v>1</v>
      </c>
      <c r="BD55" s="306"/>
      <c r="BE55" s="479">
        <f t="shared" si="13"/>
        <v>0</v>
      </c>
      <c r="BF55" s="973"/>
      <c r="BG55" s="2106"/>
      <c r="BH55" s="54"/>
      <c r="BI55" s="2032"/>
      <c r="BJ55" s="164"/>
    </row>
    <row r="56" spans="1:62" ht="12" customHeight="1" thickTop="1">
      <c r="A56" s="36"/>
      <c r="B56" s="12"/>
      <c r="C56" s="13"/>
      <c r="D56" s="1928"/>
      <c r="E56" s="1126" t="s">
        <v>86</v>
      </c>
      <c r="F56" s="2035" t="s">
        <v>11</v>
      </c>
      <c r="G56" s="2036"/>
      <c r="H56" s="2035" t="s">
        <v>10</v>
      </c>
      <c r="I56" s="2036"/>
      <c r="J56" s="2035" t="s">
        <v>9</v>
      </c>
      <c r="K56" s="2036"/>
      <c r="L56" s="2035" t="s">
        <v>8</v>
      </c>
      <c r="M56" s="2036"/>
      <c r="N56" s="1111" t="s">
        <v>94</v>
      </c>
      <c r="O56" s="2037" t="s">
        <v>92</v>
      </c>
      <c r="P56" s="2038"/>
      <c r="Q56" s="2038"/>
      <c r="R56" s="2038"/>
      <c r="S56" s="2038"/>
      <c r="T56" s="2039"/>
      <c r="U56" s="238"/>
      <c r="V56" s="36"/>
      <c r="W56" s="2137"/>
      <c r="X56" s="1851"/>
      <c r="Y56" s="1297" t="s">
        <v>75</v>
      </c>
      <c r="Z56" s="508"/>
      <c r="AA56" s="509"/>
      <c r="AB56" s="508"/>
      <c r="AC56" s="768"/>
      <c r="AD56" s="508"/>
      <c r="AE56" s="509"/>
      <c r="AF56" s="508"/>
      <c r="AG56" s="509"/>
      <c r="AH56" s="513">
        <v>2</v>
      </c>
      <c r="AI56" s="511"/>
      <c r="AJ56" s="512">
        <f t="shared" si="15"/>
        <v>0</v>
      </c>
      <c r="AK56" s="512"/>
      <c r="AL56" s="1013"/>
      <c r="AN56" s="36"/>
      <c r="AO56" s="18"/>
      <c r="AP56" s="18"/>
      <c r="AQ56" s="2149"/>
      <c r="AR56" s="2100"/>
      <c r="AS56" s="2101"/>
      <c r="AT56" s="486" t="s">
        <v>70</v>
      </c>
      <c r="AU56" s="897"/>
      <c r="AV56" s="1211"/>
      <c r="AW56" s="897"/>
      <c r="AX56" s="1211"/>
      <c r="AY56" s="897"/>
      <c r="AZ56" s="1211"/>
      <c r="BA56" s="897"/>
      <c r="BB56" s="1211"/>
      <c r="BC56" s="487">
        <v>1</v>
      </c>
      <c r="BD56" s="221"/>
      <c r="BE56" s="197">
        <f t="shared" si="13"/>
        <v>0</v>
      </c>
      <c r="BF56" s="323"/>
      <c r="BG56" s="867"/>
      <c r="BH56" s="488"/>
      <c r="BI56" s="1170"/>
      <c r="BJ56" s="12"/>
    </row>
    <row r="57" spans="1:62" ht="12" customHeight="1" thickBot="1">
      <c r="A57" s="36"/>
      <c r="B57" s="12"/>
      <c r="C57" s="13"/>
      <c r="D57" s="1928"/>
      <c r="E57" s="1127"/>
      <c r="F57" s="578" t="s">
        <v>88</v>
      </c>
      <c r="G57" s="579" t="s">
        <v>89</v>
      </c>
      <c r="H57" s="578" t="s">
        <v>88</v>
      </c>
      <c r="I57" s="579" t="s">
        <v>89</v>
      </c>
      <c r="J57" s="578" t="s">
        <v>88</v>
      </c>
      <c r="K57" s="579" t="s">
        <v>89</v>
      </c>
      <c r="L57" s="578" t="s">
        <v>88</v>
      </c>
      <c r="M57" s="579" t="s">
        <v>89</v>
      </c>
      <c r="N57" s="1112"/>
      <c r="O57" s="2040" t="s">
        <v>101</v>
      </c>
      <c r="P57" s="2041"/>
      <c r="Q57" s="2041"/>
      <c r="R57" s="2041"/>
      <c r="S57" s="2041"/>
      <c r="T57" s="2042"/>
      <c r="U57" s="32"/>
      <c r="V57" s="36"/>
      <c r="W57" s="2137"/>
      <c r="X57" s="1851"/>
      <c r="Y57" s="1297" t="s">
        <v>204</v>
      </c>
      <c r="Z57" s="508"/>
      <c r="AA57" s="509"/>
      <c r="AB57" s="508"/>
      <c r="AC57" s="509"/>
      <c r="AD57" s="508"/>
      <c r="AE57" s="768"/>
      <c r="AF57" s="508"/>
      <c r="AG57" s="509"/>
      <c r="AH57" s="513">
        <v>2</v>
      </c>
      <c r="AI57" s="511"/>
      <c r="AJ57" s="512">
        <f t="shared" si="15"/>
        <v>0</v>
      </c>
      <c r="AK57" s="512"/>
      <c r="AL57" s="1013"/>
      <c r="AN57" s="36"/>
      <c r="AO57" s="18"/>
      <c r="AP57" s="18"/>
      <c r="AQ57" s="2149"/>
      <c r="AR57" s="2100"/>
      <c r="AS57" s="2101"/>
      <c r="AT57" s="231" t="s">
        <v>321</v>
      </c>
      <c r="AU57" s="898"/>
      <c r="AV57" s="1212"/>
      <c r="AW57" s="898"/>
      <c r="AX57" s="1212"/>
      <c r="AY57" s="898"/>
      <c r="AZ57" s="1212"/>
      <c r="BA57" s="898"/>
      <c r="BB57" s="1212"/>
      <c r="BC57" s="83">
        <v>2</v>
      </c>
      <c r="BD57" s="106"/>
      <c r="BE57" s="126">
        <f t="shared" si="13"/>
        <v>0</v>
      </c>
      <c r="BF57" s="28"/>
      <c r="BG57" s="867"/>
      <c r="BH57" s="28"/>
      <c r="BI57" s="1171"/>
      <c r="BJ57" s="12"/>
    </row>
    <row r="58" spans="1:62" ht="12" customHeight="1" thickBot="1">
      <c r="A58" s="36"/>
      <c r="B58" s="12"/>
      <c r="C58" s="13"/>
      <c r="D58" s="1928"/>
      <c r="E58" s="581" t="s">
        <v>195</v>
      </c>
      <c r="F58" s="582">
        <f>SUMIF(F$12:F$16,"@",$N$12:$N$16)+SUMIF(F$18:F$20,"@",$N$18:$N$20)+SUMIF(F$22:F$24,"@",$N$22:$N$24)+SUMIF(F$26:F$28,"@",$N$26:$N$28)+SUMIF(F$30:F$31,"@",$N$30:$N$31)+SUMIF(F$34:F$43,"@",$N$34:$N$43)+SUMIF(F$46:F$51,"@",$N$46:$N$51)</f>
        <v>0</v>
      </c>
      <c r="G58" s="585">
        <f t="shared" ref="G58:M58" si="16">SUMIF(G$12:G$16,"@",$N$12:$N$16)+SUMIF(G$18:G$20,"@",$N$18:$N$20)+SUMIF(G$22:G$24,"@",$N$22:$N$24)+SUMIF(G$26:G$28,"@",$N$26:$N$28)+SUMIF(G$30:G$31,"@",$N$30:$N$31)+SUMIF(G$34:G$43,"@",$N$34:$N$43)+SUMIF(G$46:G$51,"@",$N$46:$N$51)</f>
        <v>0</v>
      </c>
      <c r="H58" s="582">
        <f t="shared" si="16"/>
        <v>0</v>
      </c>
      <c r="I58" s="585">
        <f t="shared" si="16"/>
        <v>0</v>
      </c>
      <c r="J58" s="582">
        <f t="shared" si="16"/>
        <v>0</v>
      </c>
      <c r="K58" s="585">
        <f t="shared" si="16"/>
        <v>0</v>
      </c>
      <c r="L58" s="582">
        <f t="shared" si="16"/>
        <v>0</v>
      </c>
      <c r="M58" s="585">
        <f t="shared" si="16"/>
        <v>0</v>
      </c>
      <c r="N58" s="588">
        <f>SUM(F58:M58)</f>
        <v>0</v>
      </c>
      <c r="O58" s="2052" t="s">
        <v>90</v>
      </c>
      <c r="P58" s="2053"/>
      <c r="Q58" s="2053"/>
      <c r="R58" s="2053"/>
      <c r="S58" s="2053"/>
      <c r="T58" s="2054"/>
      <c r="U58" s="10"/>
      <c r="V58" s="36"/>
      <c r="W58" s="2137"/>
      <c r="X58" s="1851"/>
      <c r="Y58" s="1297" t="s">
        <v>205</v>
      </c>
      <c r="Z58" s="508"/>
      <c r="AA58" s="509"/>
      <c r="AB58" s="508"/>
      <c r="AC58" s="768"/>
      <c r="AD58" s="508"/>
      <c r="AE58" s="509"/>
      <c r="AF58" s="508"/>
      <c r="AG58" s="509"/>
      <c r="AH58" s="513">
        <v>2</v>
      </c>
      <c r="AI58" s="511"/>
      <c r="AJ58" s="512">
        <f t="shared" si="15"/>
        <v>0</v>
      </c>
      <c r="AK58" s="512"/>
      <c r="AL58" s="1014"/>
      <c r="AN58" s="36"/>
      <c r="AO58" s="18"/>
      <c r="AP58" s="18"/>
      <c r="AQ58" s="2149"/>
      <c r="AR58" s="2100"/>
      <c r="AS58" s="2101"/>
      <c r="AT58" s="454" t="s">
        <v>20</v>
      </c>
      <c r="AU58" s="899"/>
      <c r="AV58" s="1213"/>
      <c r="AW58" s="899"/>
      <c r="AX58" s="1214"/>
      <c r="AY58" s="896"/>
      <c r="AZ58" s="1214"/>
      <c r="BA58" s="896"/>
      <c r="BB58" s="1214"/>
      <c r="BC58" s="75">
        <v>1</v>
      </c>
      <c r="BD58" s="104"/>
      <c r="BE58" s="127">
        <f t="shared" si="13"/>
        <v>0</v>
      </c>
      <c r="BF58" s="23"/>
      <c r="BG58" s="867"/>
      <c r="BH58" s="23"/>
      <c r="BI58" s="1172"/>
      <c r="BJ58" s="12"/>
    </row>
    <row r="59" spans="1:62" ht="12" customHeight="1" thickBot="1">
      <c r="A59" s="36"/>
      <c r="B59" s="12"/>
      <c r="C59" s="13"/>
      <c r="D59" s="1928"/>
      <c r="E59" s="721" t="s">
        <v>216</v>
      </c>
      <c r="F59" s="1107">
        <v>16</v>
      </c>
      <c r="G59" s="1106">
        <v>12</v>
      </c>
      <c r="H59" s="1107">
        <v>19</v>
      </c>
      <c r="I59" s="1106">
        <v>3</v>
      </c>
      <c r="J59" s="1107">
        <v>1</v>
      </c>
      <c r="K59" s="1106">
        <v>2</v>
      </c>
      <c r="L59" s="1108">
        <v>0</v>
      </c>
      <c r="M59" s="1110">
        <v>0</v>
      </c>
      <c r="N59" s="598">
        <f>SUM(F59:M59)</f>
        <v>53</v>
      </c>
      <c r="O59" s="2055" t="s">
        <v>98</v>
      </c>
      <c r="P59" s="2056"/>
      <c r="Q59" s="2056"/>
      <c r="R59" s="2056"/>
      <c r="S59" s="2056"/>
      <c r="T59" s="2057"/>
      <c r="U59" s="10"/>
      <c r="V59" s="36"/>
      <c r="W59" s="2137"/>
      <c r="X59" s="1851"/>
      <c r="Y59" s="1297" t="s">
        <v>206</v>
      </c>
      <c r="Z59" s="508"/>
      <c r="AA59" s="509"/>
      <c r="AB59" s="508"/>
      <c r="AC59" s="509"/>
      <c r="AD59" s="508"/>
      <c r="AE59" s="768"/>
      <c r="AF59" s="508"/>
      <c r="AG59" s="509"/>
      <c r="AH59" s="513">
        <v>2</v>
      </c>
      <c r="AI59" s="511"/>
      <c r="AJ59" s="512">
        <f t="shared" si="15"/>
        <v>0</v>
      </c>
      <c r="AK59" s="512"/>
      <c r="AL59" s="1015"/>
      <c r="AN59" s="36"/>
      <c r="AO59" s="18"/>
      <c r="AP59" s="18"/>
      <c r="AQ59" s="2149"/>
      <c r="AR59" s="2100"/>
      <c r="AS59" s="2101"/>
      <c r="AT59" s="176" t="s">
        <v>323</v>
      </c>
      <c r="AU59" s="896"/>
      <c r="AV59" s="1214"/>
      <c r="AW59" s="896"/>
      <c r="AX59" s="1214"/>
      <c r="AY59" s="896"/>
      <c r="AZ59" s="1214"/>
      <c r="BA59" s="896"/>
      <c r="BB59" s="1214"/>
      <c r="BC59" s="74">
        <v>1</v>
      </c>
      <c r="BD59" s="104"/>
      <c r="BE59" s="127">
        <f t="shared" si="13"/>
        <v>0</v>
      </c>
      <c r="BF59" s="972"/>
      <c r="BG59" s="1216"/>
      <c r="BH59" s="23"/>
      <c r="BI59" s="1230"/>
      <c r="BJ59" s="12"/>
    </row>
    <row r="60" spans="1:62" ht="12" customHeight="1">
      <c r="A60" s="36"/>
      <c r="B60" s="12"/>
      <c r="C60" s="13"/>
      <c r="D60" s="1928"/>
      <c r="E60" s="581" t="s">
        <v>39</v>
      </c>
      <c r="F60" s="605"/>
      <c r="G60" s="606"/>
      <c r="H60" s="605"/>
      <c r="I60" s="590">
        <f>AC47</f>
        <v>0</v>
      </c>
      <c r="J60" s="589">
        <f>AD47</f>
        <v>0</v>
      </c>
      <c r="K60" s="590">
        <f>AE47</f>
        <v>0</v>
      </c>
      <c r="L60" s="591">
        <f>AF47</f>
        <v>0</v>
      </c>
      <c r="M60" s="592">
        <f>AG47</f>
        <v>0</v>
      </c>
      <c r="N60" s="593">
        <f t="shared" ref="N60:N64" si="17">SUM(F60:M60)</f>
        <v>0</v>
      </c>
      <c r="O60" s="2058" t="s">
        <v>112</v>
      </c>
      <c r="P60" s="2059"/>
      <c r="Q60" s="2059"/>
      <c r="R60" s="2059"/>
      <c r="S60" s="2059"/>
      <c r="T60" s="2060"/>
      <c r="U60" s="10"/>
      <c r="V60" s="36"/>
      <c r="W60" s="2137"/>
      <c r="X60" s="1851"/>
      <c r="Y60" s="1297" t="s">
        <v>207</v>
      </c>
      <c r="Z60" s="508"/>
      <c r="AA60" s="509"/>
      <c r="AB60" s="508"/>
      <c r="AC60" s="509"/>
      <c r="AD60" s="769"/>
      <c r="AE60" s="509"/>
      <c r="AF60" s="508"/>
      <c r="AG60" s="509"/>
      <c r="AH60" s="513">
        <v>2</v>
      </c>
      <c r="AI60" s="511"/>
      <c r="AJ60" s="512">
        <f t="shared" si="15"/>
        <v>0</v>
      </c>
      <c r="AK60" s="512"/>
      <c r="AL60" s="1015"/>
      <c r="AN60" s="36"/>
      <c r="AO60" s="18"/>
      <c r="AP60" s="18"/>
      <c r="AQ60" s="2149"/>
      <c r="AR60" s="2100"/>
      <c r="AS60" s="2101"/>
      <c r="AT60" s="1222" t="s">
        <v>324</v>
      </c>
      <c r="AU60" s="1223"/>
      <c r="AV60" s="1224"/>
      <c r="AW60" s="1223"/>
      <c r="AX60" s="1224"/>
      <c r="AY60" s="1223"/>
      <c r="AZ60" s="1224"/>
      <c r="BA60" s="1223"/>
      <c r="BB60" s="1224"/>
      <c r="BC60" s="1225">
        <v>1</v>
      </c>
      <c r="BD60" s="1226"/>
      <c r="BE60" s="1227">
        <f t="shared" si="13"/>
        <v>0</v>
      </c>
      <c r="BF60" s="1228"/>
      <c r="BG60" s="1248" t="s">
        <v>325</v>
      </c>
      <c r="BH60" s="1229"/>
      <c r="BI60" s="1231" t="s">
        <v>328</v>
      </c>
      <c r="BJ60" s="12"/>
    </row>
    <row r="61" spans="1:62" ht="12" customHeight="1" thickBot="1">
      <c r="A61" s="36"/>
      <c r="B61" s="12"/>
      <c r="C61" s="13"/>
      <c r="D61" s="1928"/>
      <c r="E61" s="721" t="s">
        <v>216</v>
      </c>
      <c r="F61" s="607"/>
      <c r="G61" s="608"/>
      <c r="H61" s="607"/>
      <c r="I61" s="1106">
        <v>12</v>
      </c>
      <c r="J61" s="1107">
        <v>17</v>
      </c>
      <c r="K61" s="1106">
        <v>13</v>
      </c>
      <c r="L61" s="1108">
        <v>10</v>
      </c>
      <c r="M61" s="1109"/>
      <c r="N61" s="599">
        <f t="shared" si="17"/>
        <v>52</v>
      </c>
      <c r="O61" s="2061"/>
      <c r="P61" s="2062"/>
      <c r="Q61" s="2062"/>
      <c r="R61" s="2062"/>
      <c r="S61" s="2062"/>
      <c r="T61" s="2063"/>
      <c r="U61" s="10"/>
      <c r="V61" s="36"/>
      <c r="W61" s="2137"/>
      <c r="X61" s="1851"/>
      <c r="Y61" s="1297" t="s">
        <v>76</v>
      </c>
      <c r="Z61" s="508"/>
      <c r="AA61" s="509"/>
      <c r="AB61" s="508"/>
      <c r="AC61" s="509"/>
      <c r="AD61" s="508"/>
      <c r="AE61" s="509"/>
      <c r="AF61" s="769"/>
      <c r="AG61" s="509"/>
      <c r="AH61" s="513">
        <v>2</v>
      </c>
      <c r="AI61" s="511"/>
      <c r="AJ61" s="512">
        <f t="shared" si="15"/>
        <v>0</v>
      </c>
      <c r="AK61" s="512"/>
      <c r="AL61" s="1015"/>
      <c r="AN61" s="36"/>
      <c r="AO61" s="18"/>
      <c r="AP61" s="18"/>
      <c r="AQ61" s="2149"/>
      <c r="AR61" s="2100"/>
      <c r="AS61" s="2101"/>
      <c r="AT61" s="177" t="s">
        <v>18</v>
      </c>
      <c r="AU61" s="1232"/>
      <c r="AV61" s="1233"/>
      <c r="AW61" s="1232"/>
      <c r="AX61" s="1233"/>
      <c r="AY61" s="1232"/>
      <c r="AZ61" s="1233"/>
      <c r="BA61" s="1232"/>
      <c r="BB61" s="1233"/>
      <c r="BC61" s="1234">
        <v>1</v>
      </c>
      <c r="BD61" s="1235"/>
      <c r="BE61" s="1236">
        <f t="shared" si="13"/>
        <v>0</v>
      </c>
      <c r="BF61" s="1237"/>
      <c r="BG61" s="1238"/>
      <c r="BH61" s="1239"/>
      <c r="BI61" s="1240"/>
      <c r="BJ61" s="12"/>
    </row>
    <row r="62" spans="1:62" ht="12" customHeight="1" thickBot="1">
      <c r="A62" s="36"/>
      <c r="B62" s="12"/>
      <c r="C62" s="13"/>
      <c r="D62" s="1928"/>
      <c r="E62" s="722" t="s">
        <v>190</v>
      </c>
      <c r="F62" s="594">
        <f t="shared" ref="F62:M62" si="18">AU66</f>
        <v>0</v>
      </c>
      <c r="G62" s="595">
        <f t="shared" si="18"/>
        <v>0</v>
      </c>
      <c r="H62" s="594">
        <f t="shared" si="18"/>
        <v>0</v>
      </c>
      <c r="I62" s="595">
        <f t="shared" si="18"/>
        <v>0</v>
      </c>
      <c r="J62" s="594">
        <f t="shared" si="18"/>
        <v>0</v>
      </c>
      <c r="K62" s="595">
        <f t="shared" si="18"/>
        <v>0</v>
      </c>
      <c r="L62" s="596">
        <f t="shared" si="18"/>
        <v>0</v>
      </c>
      <c r="M62" s="597">
        <f t="shared" si="18"/>
        <v>0</v>
      </c>
      <c r="N62" s="593">
        <f t="shared" si="17"/>
        <v>0</v>
      </c>
      <c r="O62" s="2064"/>
      <c r="P62" s="2065"/>
      <c r="Q62" s="2065"/>
      <c r="R62" s="2065"/>
      <c r="S62" s="2065"/>
      <c r="T62" s="2066"/>
      <c r="V62" s="36"/>
      <c r="W62" s="2137"/>
      <c r="X62" s="1851"/>
      <c r="Y62" s="1297" t="s">
        <v>77</v>
      </c>
      <c r="Z62" s="508"/>
      <c r="AA62" s="509"/>
      <c r="AB62" s="508"/>
      <c r="AC62" s="509"/>
      <c r="AD62" s="508"/>
      <c r="AE62" s="509"/>
      <c r="AF62" s="769"/>
      <c r="AG62" s="509"/>
      <c r="AH62" s="513">
        <v>3</v>
      </c>
      <c r="AI62" s="511"/>
      <c r="AJ62" s="512">
        <f t="shared" si="15"/>
        <v>0</v>
      </c>
      <c r="AK62" s="512"/>
      <c r="AL62" s="1015"/>
      <c r="AN62" s="36"/>
      <c r="AO62" s="18"/>
      <c r="AP62" s="18"/>
      <c r="AQ62" s="2149"/>
      <c r="AR62" s="2100"/>
      <c r="AS62" s="2101"/>
      <c r="AT62" s="231" t="s">
        <v>85</v>
      </c>
      <c r="AU62" s="461"/>
      <c r="AV62" s="100"/>
      <c r="AW62" s="461"/>
      <c r="AX62" s="100"/>
      <c r="AY62" s="1072"/>
      <c r="AZ62" s="1073"/>
      <c r="BA62" s="461"/>
      <c r="BB62" s="100"/>
      <c r="BC62" s="205">
        <v>1</v>
      </c>
      <c r="BD62" s="106"/>
      <c r="BE62" s="126">
        <f>IF(BD62&gt;0,BC62,0)</f>
        <v>0</v>
      </c>
      <c r="BF62" s="972"/>
      <c r="BG62" s="2067" t="s">
        <v>281</v>
      </c>
      <c r="BH62" s="198"/>
      <c r="BI62" s="1005"/>
      <c r="BJ62" s="12"/>
    </row>
    <row r="63" spans="1:62" ht="12" customHeight="1" thickBot="1">
      <c r="A63" s="36"/>
      <c r="B63" s="12"/>
      <c r="C63" s="13"/>
      <c r="D63" s="1928"/>
      <c r="E63" s="723" t="s">
        <v>216</v>
      </c>
      <c r="F63" s="1102">
        <v>7</v>
      </c>
      <c r="G63" s="1103">
        <v>12</v>
      </c>
      <c r="H63" s="1102">
        <v>1</v>
      </c>
      <c r="I63" s="1103">
        <v>2</v>
      </c>
      <c r="J63" s="1102">
        <v>2</v>
      </c>
      <c r="K63" s="1103">
        <v>0</v>
      </c>
      <c r="L63" s="1104">
        <v>0</v>
      </c>
      <c r="M63" s="1105">
        <v>0</v>
      </c>
      <c r="N63" s="604">
        <f>SUM(F63:M63)</f>
        <v>24</v>
      </c>
      <c r="V63" s="36"/>
      <c r="W63" s="2137"/>
      <c r="X63" s="1852"/>
      <c r="Y63" s="526" t="s">
        <v>78</v>
      </c>
      <c r="Z63" s="528"/>
      <c r="AA63" s="527"/>
      <c r="AB63" s="528"/>
      <c r="AC63" s="527"/>
      <c r="AD63" s="528"/>
      <c r="AE63" s="527"/>
      <c r="AF63" s="528"/>
      <c r="AG63" s="770"/>
      <c r="AH63" s="529">
        <v>2</v>
      </c>
      <c r="AI63" s="530"/>
      <c r="AJ63" s="531">
        <f t="shared" si="15"/>
        <v>0</v>
      </c>
      <c r="AK63" s="531"/>
      <c r="AL63" s="1016"/>
      <c r="AN63" s="36"/>
      <c r="AO63" s="18"/>
      <c r="AP63" s="18"/>
      <c r="AQ63" s="2149"/>
      <c r="AR63" s="2100"/>
      <c r="AS63" s="2101"/>
      <c r="AT63" s="176" t="s">
        <v>30</v>
      </c>
      <c r="AU63" s="463"/>
      <c r="AV63" s="210"/>
      <c r="AW63" s="1215"/>
      <c r="AX63" s="210"/>
      <c r="AY63" s="1076"/>
      <c r="AZ63" s="1077"/>
      <c r="BA63" s="463"/>
      <c r="BB63" s="210"/>
      <c r="BC63" s="75">
        <v>1</v>
      </c>
      <c r="BD63" s="104"/>
      <c r="BE63" s="127">
        <f>IF(BD63&gt;0,BC63,0)</f>
        <v>0</v>
      </c>
      <c r="BF63" s="972"/>
      <c r="BG63" s="2068"/>
      <c r="BH63" s="198"/>
      <c r="BI63" s="1006"/>
      <c r="BJ63" s="12"/>
    </row>
    <row r="64" spans="1:62" ht="12" customHeight="1" thickBot="1">
      <c r="A64" s="36"/>
      <c r="B64" s="12"/>
      <c r="C64" s="13"/>
      <c r="D64" s="1928"/>
      <c r="E64" s="922" t="s">
        <v>269</v>
      </c>
      <c r="F64" s="576">
        <f t="shared" ref="F64:M65" si="19">F58+F60+F62</f>
        <v>0</v>
      </c>
      <c r="G64" s="577">
        <f>G58+G60+G62</f>
        <v>0</v>
      </c>
      <c r="H64" s="576">
        <f t="shared" si="19"/>
        <v>0</v>
      </c>
      <c r="I64" s="577">
        <f t="shared" si="19"/>
        <v>0</v>
      </c>
      <c r="J64" s="576">
        <f t="shared" si="19"/>
        <v>0</v>
      </c>
      <c r="K64" s="577">
        <f t="shared" si="19"/>
        <v>0</v>
      </c>
      <c r="L64" s="576">
        <f t="shared" si="19"/>
        <v>0</v>
      </c>
      <c r="M64" s="577">
        <f t="shared" si="19"/>
        <v>0</v>
      </c>
      <c r="N64" s="580">
        <f t="shared" si="17"/>
        <v>0</v>
      </c>
      <c r="O64" s="182"/>
      <c r="P64" s="2070" t="s">
        <v>250</v>
      </c>
      <c r="Q64" s="2071"/>
      <c r="R64" s="2072"/>
      <c r="S64" s="2073" t="s">
        <v>264</v>
      </c>
      <c r="T64" s="2074"/>
      <c r="V64" s="36"/>
      <c r="W64" s="2137"/>
      <c r="X64" s="1864"/>
      <c r="Y64" s="546"/>
      <c r="Z64" s="538"/>
      <c r="AA64" s="538"/>
      <c r="AB64" s="538"/>
      <c r="AC64" s="538"/>
      <c r="AD64" s="538"/>
      <c r="AE64" s="538"/>
      <c r="AF64" s="538"/>
      <c r="AG64" s="538"/>
      <c r="AH64" s="539"/>
      <c r="AI64" s="547"/>
      <c r="AJ64" s="548">
        <f>SUM(AJ65:AJ70)</f>
        <v>0</v>
      </c>
      <c r="AK64" s="549">
        <v>4</v>
      </c>
      <c r="AL64" s="540"/>
      <c r="AN64" s="36"/>
      <c r="AO64" s="18"/>
      <c r="AP64" s="18"/>
      <c r="AQ64" s="2150"/>
      <c r="AR64" s="2102"/>
      <c r="AS64" s="2103"/>
      <c r="AT64" s="1243" t="s">
        <v>31</v>
      </c>
      <c r="AU64" s="467"/>
      <c r="AV64" s="211"/>
      <c r="AW64" s="467"/>
      <c r="AX64" s="211"/>
      <c r="AY64" s="1074"/>
      <c r="AZ64" s="1075"/>
      <c r="BA64" s="467"/>
      <c r="BB64" s="211"/>
      <c r="BC64" s="301">
        <v>2</v>
      </c>
      <c r="BD64" s="1244"/>
      <c r="BE64" s="273">
        <f>IF(BD64&gt;0,BC64,0)</f>
        <v>0</v>
      </c>
      <c r="BF64" s="1245"/>
      <c r="BG64" s="2069"/>
      <c r="BH64" s="6"/>
      <c r="BI64" s="1246"/>
      <c r="BJ64" s="164"/>
    </row>
    <row r="65" spans="1:62" ht="12" customHeight="1" thickBot="1">
      <c r="A65" s="36"/>
      <c r="B65" s="12"/>
      <c r="C65" s="13"/>
      <c r="D65" s="1928"/>
      <c r="E65" s="723" t="s">
        <v>216</v>
      </c>
      <c r="F65" s="600">
        <f t="shared" si="19"/>
        <v>23</v>
      </c>
      <c r="G65" s="601">
        <v>24</v>
      </c>
      <c r="H65" s="600">
        <v>20</v>
      </c>
      <c r="I65" s="601">
        <f t="shared" si="19"/>
        <v>17</v>
      </c>
      <c r="J65" s="600">
        <f t="shared" si="19"/>
        <v>20</v>
      </c>
      <c r="K65" s="601">
        <f t="shared" si="19"/>
        <v>15</v>
      </c>
      <c r="L65" s="602">
        <f>L59+L61+L63</f>
        <v>10</v>
      </c>
      <c r="M65" s="603">
        <f t="shared" si="19"/>
        <v>0</v>
      </c>
      <c r="N65" s="921">
        <f>SUM(F65:M65)</f>
        <v>129</v>
      </c>
      <c r="O65" s="908"/>
      <c r="P65" s="909">
        <f>SUM(P12:P15)+SUM(P18:P20)+SUM(P22:P23)+SUM(P26:P28)+SUM(P35:P37)</f>
        <v>0</v>
      </c>
      <c r="Q65" s="1716">
        <v>12</v>
      </c>
      <c r="R65" s="728" t="str">
        <f>IF(P65&gt;=Q65,"OK","未充足")</f>
        <v>未充足</v>
      </c>
      <c r="S65" s="2075"/>
      <c r="T65" s="2076"/>
      <c r="U65" s="247"/>
      <c r="V65" s="36"/>
      <c r="W65" s="2137"/>
      <c r="X65" s="1865"/>
      <c r="Y65" s="1296" t="s">
        <v>208</v>
      </c>
      <c r="Z65" s="522"/>
      <c r="AA65" s="505"/>
      <c r="AB65" s="522"/>
      <c r="AC65" s="1264"/>
      <c r="AD65" s="522"/>
      <c r="AE65" s="505"/>
      <c r="AF65" s="522"/>
      <c r="AG65" s="505"/>
      <c r="AH65" s="523">
        <v>2</v>
      </c>
      <c r="AI65" s="524"/>
      <c r="AJ65" s="506">
        <f t="shared" ref="AJ65:AJ71" si="20">IF(AI65&gt;0,AH65,0)</f>
        <v>0</v>
      </c>
      <c r="AK65" s="506"/>
      <c r="AL65" s="1017"/>
      <c r="AN65" s="36"/>
      <c r="AO65" s="18"/>
      <c r="AP65" s="18"/>
      <c r="AQ65" s="930"/>
      <c r="AR65" s="13"/>
      <c r="AS65" s="13"/>
      <c r="AU65" s="1217" t="s">
        <v>13</v>
      </c>
      <c r="AV65" s="1218" t="s">
        <v>12</v>
      </c>
      <c r="AW65" s="1219" t="s">
        <v>13</v>
      </c>
      <c r="AX65" s="1218" t="s">
        <v>12</v>
      </c>
      <c r="AY65" s="1219" t="s">
        <v>13</v>
      </c>
      <c r="AZ65" s="1218" t="s">
        <v>12</v>
      </c>
      <c r="BA65" s="1219" t="s">
        <v>13</v>
      </c>
      <c r="BB65" s="1220" t="s">
        <v>12</v>
      </c>
      <c r="BC65" s="12"/>
      <c r="BD65" s="12"/>
      <c r="BE65" s="12"/>
      <c r="BF65" s="12"/>
      <c r="BG65" s="12"/>
      <c r="BH65" s="12"/>
      <c r="BI65" s="12"/>
      <c r="BJ65" s="12"/>
    </row>
    <row r="66" spans="1:62" ht="12" customHeight="1" thickBot="1">
      <c r="A66" s="36"/>
      <c r="B66" s="12"/>
      <c r="C66" s="13"/>
      <c r="D66" s="1928"/>
      <c r="E66" s="920" t="s">
        <v>266</v>
      </c>
      <c r="F66" s="910" t="str">
        <f>IF(F64&gt;K55,"F","")</f>
        <v/>
      </c>
      <c r="G66" s="911" t="str">
        <f t="shared" ref="G66:M66" si="21">IF(AND(G64&gt;$K55,F67&lt;3),"F","")</f>
        <v/>
      </c>
      <c r="H66" s="912" t="str">
        <f t="shared" si="21"/>
        <v/>
      </c>
      <c r="I66" s="913" t="str">
        <f t="shared" si="21"/>
        <v/>
      </c>
      <c r="J66" s="912" t="str">
        <f t="shared" si="21"/>
        <v/>
      </c>
      <c r="K66" s="911" t="str">
        <f t="shared" si="21"/>
        <v/>
      </c>
      <c r="L66" s="912" t="str">
        <f t="shared" si="21"/>
        <v/>
      </c>
      <c r="M66" s="911" t="str">
        <f t="shared" si="21"/>
        <v/>
      </c>
      <c r="N66" s="575"/>
      <c r="U66" s="247"/>
      <c r="V66" s="36"/>
      <c r="W66" s="2137"/>
      <c r="X66" s="1865"/>
      <c r="Y66" s="1297" t="s">
        <v>211</v>
      </c>
      <c r="Z66" s="508"/>
      <c r="AA66" s="509"/>
      <c r="AB66" s="508"/>
      <c r="AC66" s="509"/>
      <c r="AD66" s="769"/>
      <c r="AE66" s="509"/>
      <c r="AF66" s="508"/>
      <c r="AG66" s="509"/>
      <c r="AH66" s="513">
        <v>2</v>
      </c>
      <c r="AI66" s="511"/>
      <c r="AJ66" s="512">
        <f t="shared" si="20"/>
        <v>0</v>
      </c>
      <c r="AK66" s="512"/>
      <c r="AL66" s="1015"/>
      <c r="AN66" s="36"/>
      <c r="AO66" s="18"/>
      <c r="AP66" s="18"/>
      <c r="AQ66" s="930"/>
      <c r="AR66" s="13"/>
      <c r="AS66" s="13"/>
      <c r="AT66" s="807" t="s">
        <v>209</v>
      </c>
      <c r="AU66" s="808">
        <f>SUMIF(AU$13:AU$18,"@",$BC$13:$BC$18)+SUMIF(AU$20:AU$21,"@",$BC$20:$BC$21)+SUMIF(AU$23:AU$24,"@",$BC$23:$BC$24)+SUMIF(AU$26:AU$27,"@",$BC$26:$BC$27)+SUMIF(AU$29:AU$55,"@",$BC$29:$BC$55)</f>
        <v>0</v>
      </c>
      <c r="AV66" s="808">
        <f t="shared" ref="AV66:BB66" si="22">SUMIF(AV$13:AV$18,"@",$BC$13:$BC$18)+SUMIF(AV$20:AV$21,"@",$BC$20:$BC$21)+SUMIF(AV$23:AV$24,"@",$BC$23:$BC$24)+SUMIF(AV$26:AV$27,"@",$BC$26:$BC$27)+SUMIF(AV$29:AV$55,"@",$BC$29:$BC$55)</f>
        <v>0</v>
      </c>
      <c r="AW66" s="808">
        <f t="shared" si="22"/>
        <v>0</v>
      </c>
      <c r="AX66" s="808">
        <f t="shared" si="22"/>
        <v>0</v>
      </c>
      <c r="AY66" s="808">
        <f t="shared" si="22"/>
        <v>0</v>
      </c>
      <c r="AZ66" s="808">
        <f t="shared" si="22"/>
        <v>0</v>
      </c>
      <c r="BA66" s="808">
        <f>SUMIF(BA$13:BA$18,"@",$BC$13:$BC$18)+SUMIF(BA$20:BA$21,"@",$BC$20:$BC$21)+SUMIF(BA$23:BA$24,"@",$BC$23:$BC$24)+SUMIF(BA$26:BA$27,"@",$BC$26:$BC$27)+SUMIF(BA$29:BA$55,"@",$BC$29:$BC$55)</f>
        <v>0</v>
      </c>
      <c r="BB66" s="808">
        <f t="shared" si="22"/>
        <v>0</v>
      </c>
      <c r="BC66" s="84"/>
      <c r="BD66" s="554"/>
      <c r="BE66" s="14"/>
      <c r="BF66" s="1221"/>
      <c r="BG66" s="32"/>
      <c r="BH66" s="14"/>
      <c r="BI66" s="940"/>
      <c r="BJ66" s="12"/>
    </row>
    <row r="67" spans="1:62" ht="12" customHeight="1" thickTop="1" thickBot="1">
      <c r="A67" s="36"/>
      <c r="B67" s="12"/>
      <c r="C67" s="13"/>
      <c r="D67" s="1928"/>
      <c r="E67" s="1300" t="s">
        <v>265</v>
      </c>
      <c r="F67" s="1301"/>
      <c r="G67" s="1302"/>
      <c r="H67" s="1303"/>
      <c r="I67" s="1304"/>
      <c r="J67" s="1303"/>
      <c r="K67" s="1304"/>
      <c r="L67" s="1303"/>
      <c r="M67" s="1301"/>
      <c r="N67" s="918"/>
      <c r="O67" s="48"/>
      <c r="P67" s="14"/>
      <c r="Q67" s="14"/>
      <c r="R67" s="14"/>
      <c r="S67" s="246"/>
      <c r="T67" s="247"/>
      <c r="U67" s="247"/>
      <c r="V67" s="36"/>
      <c r="W67" s="2137"/>
      <c r="X67" s="1865"/>
      <c r="Y67" s="1297" t="s">
        <v>212</v>
      </c>
      <c r="Z67" s="508"/>
      <c r="AA67" s="509"/>
      <c r="AB67" s="769"/>
      <c r="AC67" s="509"/>
      <c r="AD67" s="508"/>
      <c r="AE67" s="509"/>
      <c r="AF67" s="508"/>
      <c r="AG67" s="509"/>
      <c r="AH67" s="513">
        <v>2</v>
      </c>
      <c r="AI67" s="511"/>
      <c r="AJ67" s="512">
        <f t="shared" si="20"/>
        <v>0</v>
      </c>
      <c r="AK67" s="512"/>
      <c r="AL67" s="1013"/>
      <c r="AN67" s="36"/>
      <c r="AO67" s="18"/>
      <c r="AP67" s="18"/>
      <c r="AQ67" s="930"/>
      <c r="AR67" s="13"/>
      <c r="AS67" s="13"/>
      <c r="AT67" s="809" t="s">
        <v>111</v>
      </c>
      <c r="AU67" s="810">
        <f>SUMIF(AU$13:AU$18,"集",$BC$13:$BC$18)+SUMIF(AU$20:AU$21,"集",$BC$20:$BC$21)+SUMIF(AU$23:AU$24,"集",$BC$23:$BC$24)+SUMIF(AU$26:AU$27,"集",$BC$26:$BC$27)+SUMIF(AU$29:AU$55,"集",$BC$29:$BC$55)+SUMIF(AU$56:AU$64,"集",$BC$56:$BC$64)</f>
        <v>0</v>
      </c>
      <c r="AV67" s="810">
        <f t="shared" ref="AV67:BB67" si="23">SUMIF(AV$13:AV$18,"集",$BC$13:$BC$18)+SUMIF(AV$20:AV$21,"集",$BC$20:$BC$21)+SUMIF(AV$23:AV$24,"集",$BC$23:$BC$24)+SUMIF(AV$26:AV$27,"集",$BC$26:$BC$27)+SUMIF(AV$29:AV$55,"集",$BC$29:$BC$55)+SUMIF(AV$56:AV$64,"集",$BC$56:$BC$64)</f>
        <v>0</v>
      </c>
      <c r="AW67" s="810">
        <f t="shared" si="23"/>
        <v>0</v>
      </c>
      <c r="AX67" s="810">
        <f t="shared" si="23"/>
        <v>0</v>
      </c>
      <c r="AY67" s="810">
        <f t="shared" si="23"/>
        <v>0</v>
      </c>
      <c r="AZ67" s="810">
        <f t="shared" si="23"/>
        <v>0</v>
      </c>
      <c r="BA67" s="810">
        <f t="shared" si="23"/>
        <v>0</v>
      </c>
      <c r="BB67" s="810">
        <f t="shared" si="23"/>
        <v>0</v>
      </c>
      <c r="BC67" s="84"/>
      <c r="BD67" s="554"/>
      <c r="BE67" s="14"/>
      <c r="BF67" s="1221"/>
      <c r="BG67" s="32"/>
      <c r="BH67" s="14"/>
      <c r="BI67" s="940"/>
      <c r="BJ67" s="12"/>
    </row>
    <row r="68" spans="1:62" ht="12" customHeight="1" thickBot="1">
      <c r="A68" s="36"/>
      <c r="B68" s="12"/>
      <c r="C68" s="13"/>
      <c r="D68" s="1928"/>
      <c r="E68" s="2141" t="s">
        <v>314</v>
      </c>
      <c r="F68" s="1868"/>
      <c r="G68" s="1868"/>
      <c r="H68" s="1868"/>
      <c r="I68" s="1868"/>
      <c r="J68" s="1868"/>
      <c r="K68" s="1868"/>
      <c r="L68" s="1868"/>
      <c r="M68" s="1868"/>
      <c r="N68" s="1869"/>
      <c r="P68" s="14"/>
      <c r="Q68" s="14"/>
      <c r="R68" s="14"/>
      <c r="S68" s="246"/>
      <c r="T68" s="247"/>
      <c r="U68" s="247"/>
      <c r="V68" s="36"/>
      <c r="W68" s="2137"/>
      <c r="X68" s="1865"/>
      <c r="Y68" s="1297" t="s">
        <v>213</v>
      </c>
      <c r="Z68" s="508"/>
      <c r="AA68" s="509"/>
      <c r="AB68" s="508"/>
      <c r="AC68" s="768"/>
      <c r="AD68" s="508"/>
      <c r="AE68" s="509"/>
      <c r="AF68" s="508"/>
      <c r="AG68" s="509"/>
      <c r="AH68" s="513">
        <v>2</v>
      </c>
      <c r="AI68" s="511"/>
      <c r="AJ68" s="514">
        <f t="shared" si="20"/>
        <v>0</v>
      </c>
      <c r="AK68" s="514"/>
      <c r="AL68" s="1018"/>
      <c r="AN68" s="36"/>
      <c r="AO68" s="18"/>
      <c r="AP68" s="18"/>
      <c r="AQ68" s="930"/>
      <c r="AR68" s="13"/>
      <c r="AS68" s="13"/>
      <c r="AT68" s="117"/>
      <c r="AU68" s="554"/>
      <c r="AV68" s="554"/>
      <c r="AW68" s="554"/>
      <c r="AX68" s="554"/>
      <c r="AY68" s="554"/>
      <c r="AZ68" s="554"/>
      <c r="BA68" s="554"/>
      <c r="BB68" s="554"/>
      <c r="BC68" s="84"/>
      <c r="BD68" s="554"/>
      <c r="BE68" s="14"/>
      <c r="BF68" s="1221"/>
      <c r="BG68" s="32"/>
      <c r="BH68" s="14"/>
      <c r="BI68" s="940"/>
      <c r="BJ68" s="12"/>
    </row>
    <row r="69" spans="1:62" ht="12" customHeight="1" thickTop="1">
      <c r="A69" s="36"/>
      <c r="B69" s="12"/>
      <c r="C69" s="13"/>
      <c r="D69" s="1928"/>
      <c r="E69" s="923" t="s">
        <v>270</v>
      </c>
      <c r="F69" s="626">
        <f t="shared" ref="F69:M69" si="24">F53+Z48+AU67</f>
        <v>0</v>
      </c>
      <c r="G69" s="626">
        <f t="shared" si="24"/>
        <v>0</v>
      </c>
      <c r="H69" s="626">
        <f t="shared" si="24"/>
        <v>0</v>
      </c>
      <c r="I69" s="626">
        <f t="shared" si="24"/>
        <v>0</v>
      </c>
      <c r="J69" s="626">
        <f t="shared" si="24"/>
        <v>0</v>
      </c>
      <c r="K69" s="626">
        <f t="shared" si="24"/>
        <v>0</v>
      </c>
      <c r="L69" s="626">
        <f t="shared" si="24"/>
        <v>0</v>
      </c>
      <c r="M69" s="626">
        <f t="shared" si="24"/>
        <v>0</v>
      </c>
      <c r="N69" s="724"/>
      <c r="O69" s="48"/>
      <c r="P69" s="14"/>
      <c r="Q69" s="14"/>
      <c r="R69" s="14"/>
      <c r="S69" s="246"/>
      <c r="T69" s="247"/>
      <c r="U69" s="247"/>
      <c r="V69" s="36"/>
      <c r="W69" s="2137"/>
      <c r="X69" s="1865"/>
      <c r="Y69" s="1297" t="s">
        <v>214</v>
      </c>
      <c r="Z69" s="508"/>
      <c r="AA69" s="509"/>
      <c r="AB69" s="769"/>
      <c r="AC69" s="509"/>
      <c r="AD69" s="769"/>
      <c r="AE69" s="509"/>
      <c r="AF69" s="508"/>
      <c r="AG69" s="509"/>
      <c r="AH69" s="513">
        <v>2</v>
      </c>
      <c r="AI69" s="511"/>
      <c r="AJ69" s="512">
        <f t="shared" si="20"/>
        <v>0</v>
      </c>
      <c r="AK69" s="512"/>
      <c r="AL69" s="1013"/>
      <c r="AN69" s="36"/>
      <c r="AO69" s="18"/>
      <c r="AP69" s="18"/>
      <c r="AQ69" s="930"/>
      <c r="AR69" s="13"/>
      <c r="AS69" s="13"/>
      <c r="AT69" s="117"/>
      <c r="AU69" s="554"/>
      <c r="AV69" s="554"/>
      <c r="AW69" s="554"/>
      <c r="AX69" s="554"/>
      <c r="AY69" s="554"/>
      <c r="AZ69" s="554"/>
      <c r="BA69" s="554"/>
      <c r="BB69" s="554"/>
      <c r="BC69" s="84"/>
      <c r="BD69" s="554"/>
      <c r="BE69" s="14"/>
      <c r="BF69" s="14"/>
      <c r="BG69" s="940"/>
      <c r="BH69" s="14"/>
      <c r="BI69" s="2142"/>
      <c r="BJ69" s="12"/>
    </row>
    <row r="70" spans="1:62" ht="12" customHeight="1" thickBot="1">
      <c r="A70" s="36"/>
      <c r="B70" s="12"/>
      <c r="C70" s="13"/>
      <c r="D70" s="1929"/>
      <c r="E70" s="924" t="s">
        <v>268</v>
      </c>
      <c r="F70" s="725">
        <f t="shared" ref="F70:M70" si="25">F64+F69</f>
        <v>0</v>
      </c>
      <c r="G70" s="725">
        <f>G64+G69</f>
        <v>0</v>
      </c>
      <c r="H70" s="725">
        <f t="shared" si="25"/>
        <v>0</v>
      </c>
      <c r="I70" s="725">
        <f t="shared" si="25"/>
        <v>0</v>
      </c>
      <c r="J70" s="725">
        <f t="shared" si="25"/>
        <v>0</v>
      </c>
      <c r="K70" s="725">
        <f t="shared" si="25"/>
        <v>0</v>
      </c>
      <c r="L70" s="725">
        <f t="shared" si="25"/>
        <v>0</v>
      </c>
      <c r="M70" s="725">
        <f t="shared" si="25"/>
        <v>0</v>
      </c>
      <c r="N70" s="726">
        <f>SUM(F70:M70)</f>
        <v>0</v>
      </c>
      <c r="O70" s="48"/>
      <c r="P70" s="14"/>
      <c r="Q70" s="14"/>
      <c r="R70" s="14"/>
      <c r="S70" s="246"/>
      <c r="T70" s="247"/>
      <c r="U70" s="12"/>
      <c r="V70" s="36"/>
      <c r="W70" s="2137"/>
      <c r="X70" s="1866"/>
      <c r="Y70" s="1298" t="s">
        <v>215</v>
      </c>
      <c r="Z70" s="517"/>
      <c r="AA70" s="516"/>
      <c r="AB70" s="772"/>
      <c r="AC70" s="516"/>
      <c r="AD70" s="772"/>
      <c r="AE70" s="516"/>
      <c r="AF70" s="517"/>
      <c r="AG70" s="516"/>
      <c r="AH70" s="518">
        <v>2</v>
      </c>
      <c r="AI70" s="519"/>
      <c r="AJ70" s="520">
        <f t="shared" si="20"/>
        <v>0</v>
      </c>
      <c r="AK70" s="520"/>
      <c r="AL70" s="1019"/>
      <c r="AN70" s="36"/>
      <c r="AO70" s="18"/>
      <c r="AP70" s="18"/>
      <c r="AQ70" s="930"/>
      <c r="AR70" s="13"/>
      <c r="AS70" s="13"/>
      <c r="AT70" s="117"/>
      <c r="AU70" s="554"/>
      <c r="AV70" s="554"/>
      <c r="AW70" s="554"/>
      <c r="AX70" s="554"/>
      <c r="AY70" s="554"/>
      <c r="AZ70" s="554"/>
      <c r="BA70" s="554"/>
      <c r="BB70" s="554"/>
      <c r="BC70" s="84"/>
      <c r="BD70" s="554"/>
      <c r="BE70" s="14"/>
      <c r="BF70" s="12"/>
      <c r="BG70" s="940"/>
      <c r="BH70" s="12"/>
      <c r="BI70" s="2142"/>
      <c r="BJ70" s="12"/>
    </row>
    <row r="71" spans="1:62" ht="12" customHeight="1" thickBot="1">
      <c r="A71" s="36"/>
      <c r="B71" s="12"/>
      <c r="C71" s="720"/>
      <c r="D71" s="720"/>
      <c r="E71" s="720"/>
      <c r="F71" s="720"/>
      <c r="G71" s="720"/>
      <c r="H71" s="720"/>
      <c r="I71" s="720"/>
      <c r="J71" s="720"/>
      <c r="K71" s="720"/>
      <c r="L71" s="720"/>
      <c r="M71" s="720"/>
      <c r="N71" s="720"/>
      <c r="O71" s="720"/>
      <c r="P71" s="720"/>
      <c r="Q71" s="720"/>
      <c r="R71" s="720"/>
      <c r="S71" s="720"/>
      <c r="T71" s="720"/>
      <c r="U71" s="12"/>
      <c r="V71" s="36"/>
      <c r="W71" s="2138"/>
      <c r="X71" s="533"/>
      <c r="Y71" s="1299" t="s">
        <v>79</v>
      </c>
      <c r="Z71" s="102"/>
      <c r="AA71" s="91"/>
      <c r="AB71" s="1265"/>
      <c r="AC71" s="91"/>
      <c r="AD71" s="102"/>
      <c r="AE71" s="91"/>
      <c r="AF71" s="102"/>
      <c r="AG71" s="91"/>
      <c r="AH71" s="76">
        <v>2</v>
      </c>
      <c r="AI71" s="109"/>
      <c r="AJ71" s="6">
        <f t="shared" si="20"/>
        <v>0</v>
      </c>
      <c r="AK71" s="6"/>
      <c r="AL71" s="504" t="s">
        <v>108</v>
      </c>
      <c r="AN71" s="36"/>
      <c r="AO71" s="18"/>
      <c r="AP71" s="18"/>
      <c r="AQ71" s="930"/>
      <c r="AR71" s="13"/>
      <c r="AS71" s="13"/>
      <c r="AT71" s="1251"/>
      <c r="AU71" s="36"/>
      <c r="AV71" s="36"/>
      <c r="AW71" s="36"/>
      <c r="AX71" s="36"/>
      <c r="AY71" s="36"/>
      <c r="AZ71" s="36"/>
      <c r="BA71" s="36"/>
      <c r="BB71" s="36"/>
      <c r="BC71" s="84"/>
      <c r="BD71" s="554"/>
      <c r="BE71" s="14"/>
      <c r="BF71" s="14"/>
      <c r="BG71" s="940"/>
      <c r="BH71" s="14"/>
      <c r="BI71" s="941"/>
      <c r="BJ71" s="12"/>
    </row>
    <row r="72" spans="1:62" ht="12" customHeight="1">
      <c r="A72" s="36"/>
      <c r="B72" s="12"/>
      <c r="C72" s="1767" t="s">
        <v>221</v>
      </c>
      <c r="D72" s="1768"/>
      <c r="E72" s="1768"/>
      <c r="F72" s="1768"/>
      <c r="G72" s="1768"/>
      <c r="H72" s="1768"/>
      <c r="I72" s="1768"/>
      <c r="J72" s="1768"/>
      <c r="K72" s="1768"/>
      <c r="L72" s="1768"/>
      <c r="M72" s="1768"/>
      <c r="N72" s="1768"/>
      <c r="O72" s="1768"/>
      <c r="P72" s="1768"/>
      <c r="Q72" s="1768"/>
      <c r="R72" s="1768"/>
      <c r="S72" s="1768"/>
      <c r="T72" s="1769"/>
      <c r="U72" s="249"/>
      <c r="V72" s="12"/>
      <c r="W72" s="36"/>
      <c r="AM72" s="10"/>
      <c r="AN72" s="12"/>
      <c r="AO72" s="15"/>
      <c r="AP72" s="15"/>
      <c r="AQ72" s="930"/>
      <c r="AR72" s="13"/>
      <c r="AS72" s="13"/>
      <c r="AT72" s="1251"/>
      <c r="AU72" s="36"/>
      <c r="AV72" s="36"/>
      <c r="AW72" s="36"/>
      <c r="AX72" s="36"/>
      <c r="AY72" s="36"/>
      <c r="AZ72" s="36"/>
      <c r="BA72" s="36"/>
      <c r="BB72" s="36"/>
      <c r="BC72" s="84"/>
      <c r="BD72" s="554"/>
      <c r="BE72" s="14"/>
      <c r="BF72" s="12"/>
      <c r="BG72" s="940"/>
      <c r="BH72" s="12"/>
      <c r="BI72" s="941"/>
      <c r="BJ72" s="12"/>
    </row>
    <row r="73" spans="1:62" ht="12" customHeight="1">
      <c r="A73" s="36"/>
      <c r="B73" s="12"/>
      <c r="C73" s="1770"/>
      <c r="D73" s="1771"/>
      <c r="E73" s="1771"/>
      <c r="F73" s="1771"/>
      <c r="G73" s="1771"/>
      <c r="H73" s="1771"/>
      <c r="I73" s="1771"/>
      <c r="J73" s="1771"/>
      <c r="K73" s="1771"/>
      <c r="L73" s="1771"/>
      <c r="M73" s="1771"/>
      <c r="N73" s="1771"/>
      <c r="O73" s="1771"/>
      <c r="P73" s="1771"/>
      <c r="Q73" s="1771"/>
      <c r="R73" s="1771"/>
      <c r="S73" s="1771"/>
      <c r="T73" s="1772"/>
      <c r="U73" s="12"/>
      <c r="V73" s="12"/>
      <c r="W73" s="12"/>
      <c r="X73" s="12"/>
      <c r="Y73" s="12"/>
      <c r="Z73" s="12"/>
      <c r="AA73" s="12"/>
      <c r="AB73" s="12"/>
      <c r="AC73" s="12"/>
      <c r="AD73" s="12"/>
      <c r="AE73" s="12"/>
      <c r="AF73" s="12"/>
      <c r="AG73" s="12"/>
      <c r="AH73" s="10"/>
      <c r="AI73" s="12"/>
      <c r="AJ73" s="10"/>
      <c r="AK73" s="10"/>
      <c r="AL73" s="10"/>
      <c r="AM73" s="10"/>
      <c r="AN73" s="12"/>
      <c r="AO73" s="15"/>
      <c r="AP73" s="15"/>
      <c r="AQ73" s="930"/>
      <c r="AR73" s="13"/>
      <c r="AS73" s="13"/>
      <c r="AT73" s="1251"/>
      <c r="AU73" s="36"/>
      <c r="AV73" s="36"/>
      <c r="AW73" s="36"/>
      <c r="AX73" s="36"/>
      <c r="AY73" s="36"/>
      <c r="AZ73" s="36"/>
      <c r="BA73" s="36"/>
      <c r="BB73" s="36"/>
      <c r="BC73" s="84"/>
      <c r="BD73" s="554"/>
      <c r="BE73" s="14"/>
      <c r="BF73" s="12"/>
      <c r="BG73" s="940"/>
      <c r="BH73" s="12"/>
      <c r="BI73" s="941"/>
      <c r="BJ73" s="12"/>
    </row>
    <row r="74" spans="1:62" ht="12" customHeight="1">
      <c r="A74" s="36"/>
      <c r="B74" s="12"/>
      <c r="C74" s="1770"/>
      <c r="D74" s="1771"/>
      <c r="E74" s="1771"/>
      <c r="F74" s="1771"/>
      <c r="G74" s="1771"/>
      <c r="H74" s="1771"/>
      <c r="I74" s="1771"/>
      <c r="J74" s="1771"/>
      <c r="K74" s="1771"/>
      <c r="L74" s="1771"/>
      <c r="M74" s="1771"/>
      <c r="N74" s="1771"/>
      <c r="O74" s="1771"/>
      <c r="P74" s="1771"/>
      <c r="Q74" s="1771"/>
      <c r="R74" s="1771"/>
      <c r="S74" s="1771"/>
      <c r="T74" s="1772"/>
      <c r="U74" s="12"/>
      <c r="V74" s="12"/>
      <c r="W74" s="12"/>
      <c r="X74" s="12"/>
      <c r="Y74" s="12"/>
      <c r="Z74" s="12"/>
      <c r="AA74" s="12"/>
      <c r="AB74" s="12"/>
      <c r="AC74" s="12"/>
      <c r="AD74" s="12"/>
      <c r="AE74" s="12"/>
      <c r="AF74" s="12"/>
      <c r="AG74" s="12"/>
      <c r="AH74" s="10"/>
      <c r="AI74" s="12"/>
      <c r="AJ74" s="10"/>
      <c r="AK74" s="10"/>
      <c r="AL74" s="10"/>
      <c r="AM74" s="10"/>
      <c r="AN74" s="12"/>
      <c r="AO74" s="15"/>
      <c r="AP74" s="15"/>
      <c r="AQ74" s="930"/>
      <c r="AR74" s="13"/>
      <c r="AS74" s="13"/>
      <c r="AT74" s="559"/>
      <c r="AU74" s="557"/>
      <c r="AV74" s="557"/>
      <c r="AW74" s="557"/>
      <c r="AX74" s="557"/>
      <c r="AY74" s="557"/>
      <c r="AZ74" s="557"/>
      <c r="BA74" s="557"/>
      <c r="BB74" s="557"/>
      <c r="BC74" s="84"/>
      <c r="BD74" s="554"/>
      <c r="BE74" s="14"/>
      <c r="BF74" s="12"/>
      <c r="BG74" s="940"/>
      <c r="BH74" s="12"/>
      <c r="BI74" s="941"/>
      <c r="BJ74" s="12"/>
    </row>
    <row r="75" spans="1:62" ht="12" customHeight="1">
      <c r="A75" s="36"/>
      <c r="B75" s="12"/>
      <c r="C75" s="1770"/>
      <c r="D75" s="1771"/>
      <c r="E75" s="1771"/>
      <c r="F75" s="1771"/>
      <c r="G75" s="1771"/>
      <c r="H75" s="1771"/>
      <c r="I75" s="1771"/>
      <c r="J75" s="1771"/>
      <c r="K75" s="1771"/>
      <c r="L75" s="1771"/>
      <c r="M75" s="1771"/>
      <c r="N75" s="1771"/>
      <c r="O75" s="1771"/>
      <c r="P75" s="1771"/>
      <c r="Q75" s="1771"/>
      <c r="R75" s="1771"/>
      <c r="S75" s="1771"/>
      <c r="T75" s="1772"/>
      <c r="U75" s="12"/>
      <c r="V75" s="12"/>
      <c r="W75" s="12"/>
      <c r="X75" s="12"/>
      <c r="Y75" s="12"/>
      <c r="Z75" s="12"/>
      <c r="AA75" s="12"/>
      <c r="AB75" s="12"/>
      <c r="AC75" s="12"/>
      <c r="AD75" s="12"/>
      <c r="AE75" s="12"/>
      <c r="AF75" s="12"/>
      <c r="AG75" s="12"/>
      <c r="AH75" s="10"/>
      <c r="AI75" s="12"/>
      <c r="AJ75" s="10"/>
      <c r="AK75" s="10"/>
      <c r="AL75" s="10"/>
      <c r="AM75" s="10"/>
      <c r="AN75" s="12"/>
      <c r="AO75" s="15"/>
      <c r="AP75" s="15"/>
      <c r="AQ75" s="18"/>
      <c r="AT75" s="559"/>
      <c r="AU75" s="19"/>
      <c r="AV75" s="19"/>
      <c r="AW75" s="19"/>
      <c r="AX75" s="19"/>
      <c r="AY75" s="19"/>
      <c r="AZ75" s="19"/>
      <c r="BA75" s="19"/>
      <c r="BB75" s="19"/>
      <c r="BC75" s="12"/>
      <c r="BD75" s="36"/>
      <c r="BE75" s="36"/>
      <c r="BG75" s="12"/>
      <c r="BI75" s="36"/>
      <c r="BJ75" s="12"/>
    </row>
    <row r="76" spans="1:62" s="42" customFormat="1" ht="12" customHeight="1" thickBot="1">
      <c r="A76" s="12"/>
      <c r="B76" s="12"/>
      <c r="C76" s="1773"/>
      <c r="D76" s="1774"/>
      <c r="E76" s="1774"/>
      <c r="F76" s="1774"/>
      <c r="G76" s="1774"/>
      <c r="H76" s="1774"/>
      <c r="I76" s="1774"/>
      <c r="J76" s="1774"/>
      <c r="K76" s="1774"/>
      <c r="L76" s="1774"/>
      <c r="M76" s="1774"/>
      <c r="N76" s="1774"/>
      <c r="O76" s="1774"/>
      <c r="P76" s="1774"/>
      <c r="Q76" s="1774"/>
      <c r="R76" s="1774"/>
      <c r="S76" s="1774"/>
      <c r="T76" s="1775"/>
      <c r="U76" s="12"/>
      <c r="V76" s="12"/>
      <c r="W76" s="12"/>
      <c r="X76" s="12"/>
      <c r="Y76" s="12"/>
      <c r="Z76" s="12"/>
      <c r="AA76" s="12"/>
      <c r="AB76" s="12"/>
      <c r="AC76" s="12"/>
      <c r="AD76" s="12"/>
      <c r="AE76" s="12"/>
      <c r="AF76" s="12"/>
      <c r="AG76" s="12"/>
      <c r="AH76" s="12"/>
      <c r="AI76" s="12"/>
      <c r="AJ76" s="12"/>
      <c r="AK76" s="12"/>
      <c r="AL76" s="12"/>
      <c r="AM76" s="12"/>
      <c r="AN76" s="12"/>
      <c r="AO76" s="15"/>
      <c r="AP76" s="15"/>
      <c r="AQ76" s="32"/>
      <c r="AR76" s="32"/>
      <c r="AS76" s="32"/>
      <c r="AT76" s="559"/>
      <c r="AU76" s="19"/>
      <c r="AV76" s="19"/>
      <c r="AW76" s="19"/>
      <c r="AX76" s="19"/>
      <c r="AY76" s="19"/>
      <c r="AZ76" s="19"/>
      <c r="BA76" s="19"/>
      <c r="BB76" s="19"/>
      <c r="BJ76" s="12"/>
    </row>
    <row r="77" spans="1:62" ht="13.5" customHeight="1">
      <c r="A77" s="36"/>
      <c r="B77" s="12"/>
      <c r="C77" s="13"/>
      <c r="D77" s="13"/>
      <c r="E77" s="12"/>
      <c r="F77" s="554"/>
      <c r="G77" s="554"/>
      <c r="H77" s="554"/>
      <c r="I77" s="554"/>
      <c r="J77" s="554"/>
      <c r="K77" s="554"/>
      <c r="L77" s="554"/>
      <c r="M77" s="554"/>
      <c r="N77" s="84"/>
      <c r="O77" s="554"/>
      <c r="P77" s="14"/>
      <c r="Q77" s="113"/>
      <c r="R77" s="553"/>
      <c r="S77" s="655"/>
      <c r="T77" s="12"/>
      <c r="U77" s="12"/>
      <c r="V77" s="12"/>
      <c r="W77" s="12"/>
      <c r="X77" s="12"/>
      <c r="Y77" s="12"/>
      <c r="Z77" s="12"/>
      <c r="AA77" s="12"/>
      <c r="AB77" s="12"/>
      <c r="AC77" s="12"/>
      <c r="AD77" s="12"/>
      <c r="AE77" s="12"/>
      <c r="AF77" s="12"/>
      <c r="AG77" s="12"/>
      <c r="AH77" s="10"/>
      <c r="AI77" s="12"/>
      <c r="AJ77" s="10"/>
      <c r="AK77" s="10"/>
      <c r="AL77" s="10"/>
      <c r="AM77" s="10"/>
      <c r="AN77" s="12"/>
      <c r="AO77" s="15"/>
      <c r="AP77" s="15"/>
      <c r="AQ77" s="13"/>
      <c r="AR77" s="13"/>
      <c r="AS77" s="12"/>
      <c r="AT77" s="559"/>
      <c r="AU77" s="19"/>
      <c r="AV77" s="19"/>
      <c r="AW77" s="19"/>
      <c r="AX77" s="19"/>
      <c r="AY77" s="19"/>
      <c r="AZ77" s="19"/>
      <c r="BA77" s="19"/>
      <c r="BB77" s="19"/>
      <c r="BC77" s="12"/>
      <c r="BJ77" s="32"/>
    </row>
    <row r="78" spans="1:62">
      <c r="A78" s="36"/>
      <c r="B78" s="12"/>
      <c r="C78" s="13"/>
      <c r="D78" s="13"/>
      <c r="E78" s="12"/>
      <c r="F78" s="554"/>
      <c r="G78" s="554"/>
      <c r="H78" s="554"/>
      <c r="I78" s="554"/>
      <c r="J78" s="554"/>
      <c r="K78" s="554"/>
      <c r="L78" s="554"/>
      <c r="M78" s="554"/>
      <c r="N78" s="84"/>
      <c r="O78" s="554"/>
      <c r="P78" s="14"/>
      <c r="Q78" s="113"/>
      <c r="R78" s="553"/>
      <c r="S78" s="655"/>
      <c r="T78" s="12"/>
      <c r="U78" s="12"/>
      <c r="V78" s="12"/>
      <c r="W78" s="12"/>
      <c r="X78" s="12"/>
      <c r="Y78" s="12"/>
      <c r="Z78" s="12"/>
      <c r="AA78" s="12"/>
      <c r="AB78" s="12"/>
      <c r="AC78" s="12"/>
      <c r="AD78" s="12"/>
      <c r="AE78" s="12"/>
      <c r="AF78" s="12"/>
      <c r="AG78" s="12"/>
      <c r="AH78" s="10"/>
      <c r="AI78" s="12"/>
      <c r="AJ78" s="10"/>
      <c r="AK78" s="10"/>
      <c r="AL78" s="10"/>
      <c r="AM78" s="10"/>
      <c r="AN78" s="12"/>
      <c r="AO78" s="15"/>
      <c r="AP78" s="15"/>
      <c r="AQ78" s="13"/>
      <c r="AR78" s="13"/>
      <c r="BJ78" s="32"/>
    </row>
    <row r="79" spans="1:62" ht="14.25" customHeight="1">
      <c r="A79" s="36"/>
      <c r="B79" s="12"/>
      <c r="C79" s="13"/>
      <c r="D79" s="13"/>
      <c r="E79" s="12"/>
      <c r="F79" s="554"/>
      <c r="G79" s="554"/>
      <c r="H79" s="554"/>
      <c r="I79" s="554"/>
      <c r="J79" s="554"/>
      <c r="K79" s="554"/>
      <c r="L79" s="554"/>
      <c r="M79" s="554"/>
      <c r="N79" s="84"/>
      <c r="O79" s="554"/>
      <c r="P79" s="14"/>
      <c r="Q79" s="113"/>
      <c r="R79" s="553"/>
      <c r="S79" s="655"/>
      <c r="T79" s="12"/>
      <c r="U79" s="12"/>
      <c r="V79" s="12"/>
      <c r="W79" s="12"/>
      <c r="X79" s="12"/>
      <c r="Y79" s="12"/>
      <c r="Z79" s="12"/>
      <c r="AA79" s="12"/>
      <c r="AB79" s="12"/>
      <c r="AC79" s="12"/>
      <c r="AD79" s="12"/>
      <c r="AE79" s="12"/>
      <c r="AF79" s="12"/>
      <c r="AG79" s="12"/>
      <c r="AH79" s="10"/>
      <c r="AI79" s="12"/>
      <c r="AJ79" s="10"/>
      <c r="AK79" s="10"/>
      <c r="AL79" s="10"/>
      <c r="AM79" s="10"/>
      <c r="AN79" s="12"/>
      <c r="AO79" s="15"/>
      <c r="AP79" s="15"/>
      <c r="AQ79" s="13"/>
      <c r="AR79" s="13"/>
      <c r="BJ79" s="14"/>
    </row>
    <row r="80" spans="1:62">
      <c r="D80" s="12"/>
      <c r="E80" s="12"/>
      <c r="F80" s="12"/>
      <c r="G80" s="12"/>
      <c r="H80" s="12"/>
      <c r="I80" s="12"/>
      <c r="J80" s="12"/>
      <c r="K80" s="12"/>
      <c r="L80" s="12"/>
      <c r="M80" s="12"/>
      <c r="N80" s="10"/>
      <c r="O80" s="12"/>
      <c r="P80" s="10"/>
      <c r="Q80" s="10"/>
      <c r="R80" s="10"/>
      <c r="S80" s="10"/>
      <c r="T80" s="12"/>
      <c r="U80" s="12"/>
      <c r="V80" s="12"/>
      <c r="W80" s="12"/>
      <c r="X80" s="12"/>
      <c r="Y80" s="32"/>
      <c r="Z80" s="10"/>
      <c r="AA80" s="10"/>
      <c r="AB80" s="10"/>
      <c r="AC80" s="10"/>
      <c r="AD80" s="10"/>
      <c r="AE80" s="10"/>
      <c r="AF80" s="10"/>
      <c r="AG80" s="10"/>
      <c r="AH80" s="32"/>
      <c r="AI80" s="238"/>
      <c r="AJ80" s="238"/>
      <c r="AK80" s="238"/>
      <c r="AL80" s="238"/>
      <c r="AM80" s="238"/>
      <c r="AN80" s="238"/>
      <c r="AO80" s="15"/>
      <c r="AP80" s="15"/>
      <c r="AQ80" s="13"/>
      <c r="AR80" s="13"/>
      <c r="BJ80" s="59"/>
    </row>
    <row r="81" spans="1:62" ht="14.25" customHeight="1">
      <c r="D81" s="12"/>
      <c r="E81" s="12"/>
      <c r="F81" s="12"/>
      <c r="G81" s="12"/>
      <c r="H81" s="12"/>
      <c r="I81" s="12"/>
      <c r="J81" s="12"/>
      <c r="K81" s="12"/>
      <c r="L81" s="12"/>
      <c r="M81" s="12"/>
      <c r="N81" s="10"/>
      <c r="O81" s="12"/>
      <c r="P81" s="10"/>
      <c r="Q81" s="10"/>
      <c r="R81" s="10"/>
      <c r="S81" s="10"/>
      <c r="T81" s="12"/>
      <c r="U81" s="12"/>
      <c r="V81" s="12"/>
      <c r="W81" s="12"/>
      <c r="X81" s="12"/>
      <c r="Y81" s="559"/>
      <c r="Z81" s="557"/>
      <c r="AA81" s="557"/>
      <c r="AB81" s="557"/>
      <c r="AC81" s="557"/>
      <c r="AD81" s="557"/>
      <c r="AE81" s="557"/>
      <c r="AF81" s="557"/>
      <c r="AG81" s="557"/>
      <c r="AH81" s="240"/>
      <c r="AI81" s="32"/>
      <c r="AJ81" s="32"/>
      <c r="AK81" s="32"/>
      <c r="AL81" s="32"/>
      <c r="AM81" s="32"/>
      <c r="AN81" s="32"/>
      <c r="AO81" s="15"/>
      <c r="AP81" s="15"/>
      <c r="AQ81" s="13"/>
      <c r="AR81" s="13"/>
      <c r="BJ81" s="59"/>
    </row>
    <row r="82" spans="1:62">
      <c r="D82" s="12"/>
      <c r="E82" s="12"/>
      <c r="F82" s="12"/>
      <c r="G82" s="12"/>
      <c r="H82" s="12"/>
      <c r="I82" s="12"/>
      <c r="J82" s="12"/>
      <c r="K82" s="12"/>
      <c r="L82" s="12"/>
      <c r="M82" s="12"/>
      <c r="N82" s="10"/>
      <c r="O82" s="12"/>
      <c r="P82" s="10"/>
      <c r="Q82" s="10"/>
      <c r="R82" s="10"/>
      <c r="S82" s="10"/>
      <c r="T82" s="12"/>
      <c r="U82" s="12"/>
      <c r="V82" s="12"/>
      <c r="W82" s="12"/>
      <c r="X82" s="12"/>
      <c r="Y82" s="559"/>
      <c r="Z82" s="19"/>
      <c r="AA82" s="19"/>
      <c r="AB82" s="19"/>
      <c r="AC82" s="19"/>
      <c r="AD82" s="19"/>
      <c r="AE82" s="19"/>
      <c r="AF82" s="19"/>
      <c r="AG82" s="19"/>
      <c r="AH82" s="240"/>
      <c r="AI82" s="32"/>
      <c r="AJ82" s="32"/>
      <c r="AK82" s="32"/>
      <c r="AL82" s="32"/>
      <c r="AM82" s="32"/>
      <c r="AN82" s="32"/>
      <c r="AO82" s="15"/>
      <c r="AP82" s="15"/>
      <c r="AQ82" s="13"/>
      <c r="AR82" s="13"/>
      <c r="BJ82" s="59"/>
    </row>
    <row r="83" spans="1:62" ht="14.25" customHeight="1">
      <c r="D83" s="12"/>
      <c r="E83" s="12"/>
      <c r="F83" s="12"/>
      <c r="G83" s="12"/>
      <c r="H83" s="12"/>
      <c r="I83" s="12"/>
      <c r="J83" s="12"/>
      <c r="K83" s="12"/>
      <c r="L83" s="12"/>
      <c r="M83" s="12"/>
      <c r="N83" s="10"/>
      <c r="O83" s="12"/>
      <c r="P83" s="10"/>
      <c r="Q83" s="10"/>
      <c r="R83" s="10"/>
      <c r="S83" s="10"/>
      <c r="T83" s="12"/>
      <c r="U83" s="12"/>
      <c r="V83" s="12"/>
      <c r="W83" s="12"/>
      <c r="X83" s="12"/>
      <c r="Y83" s="559"/>
      <c r="Z83" s="19"/>
      <c r="AA83" s="19"/>
      <c r="AB83" s="19"/>
      <c r="AC83" s="19"/>
      <c r="AD83" s="19"/>
      <c r="AE83" s="19"/>
      <c r="AF83" s="19"/>
      <c r="AG83" s="19"/>
      <c r="AH83" s="240"/>
      <c r="AI83" s="68"/>
      <c r="AJ83" s="32"/>
      <c r="AK83" s="32"/>
      <c r="AL83" s="32"/>
      <c r="AM83" s="32"/>
      <c r="AN83" s="32"/>
      <c r="AO83" s="15"/>
      <c r="AP83" s="15"/>
      <c r="AQ83" s="13"/>
      <c r="AR83" s="13"/>
      <c r="BJ83" s="59"/>
    </row>
    <row r="84" spans="1:62">
      <c r="B84" s="60"/>
      <c r="C84" s="60"/>
      <c r="D84" s="32"/>
      <c r="E84" s="12"/>
      <c r="F84" s="12"/>
      <c r="G84" s="12"/>
      <c r="H84" s="12"/>
      <c r="I84" s="12"/>
      <c r="J84" s="12"/>
      <c r="K84" s="12"/>
      <c r="L84" s="12"/>
      <c r="M84" s="12"/>
      <c r="N84" s="10"/>
      <c r="O84" s="12"/>
      <c r="P84" s="10"/>
      <c r="Q84" s="10"/>
      <c r="R84" s="10"/>
      <c r="S84" s="10"/>
      <c r="T84" s="12"/>
      <c r="U84" s="12"/>
      <c r="V84" s="12"/>
      <c r="W84" s="32"/>
      <c r="X84" s="32"/>
      <c r="Y84" s="559"/>
      <c r="Z84" s="19"/>
      <c r="AA84" s="19"/>
      <c r="AB84" s="19"/>
      <c r="AC84" s="19"/>
      <c r="AD84" s="19"/>
      <c r="AE84" s="19"/>
      <c r="AF84" s="19"/>
      <c r="AG84" s="19"/>
      <c r="AH84" s="240"/>
      <c r="AI84" s="32"/>
      <c r="AJ84" s="32"/>
      <c r="AK84" s="32"/>
      <c r="AL84" s="32"/>
      <c r="AM84" s="32"/>
      <c r="AN84" s="32"/>
      <c r="AO84" s="15"/>
      <c r="AP84" s="15"/>
      <c r="AQ84" s="559"/>
      <c r="AR84" s="13"/>
      <c r="BJ84" s="59"/>
    </row>
    <row r="85" spans="1:62" ht="14.25" customHeight="1">
      <c r="B85" s="60"/>
      <c r="C85" s="60"/>
      <c r="D85" s="32"/>
      <c r="E85" s="12"/>
      <c r="F85" s="12"/>
      <c r="G85" s="12"/>
      <c r="H85" s="12"/>
      <c r="I85" s="12"/>
      <c r="J85" s="12"/>
      <c r="K85" s="12"/>
      <c r="L85" s="12"/>
      <c r="M85" s="12"/>
      <c r="N85" s="10"/>
      <c r="O85" s="12"/>
      <c r="P85" s="10"/>
      <c r="Q85" s="10"/>
      <c r="R85" s="10"/>
      <c r="S85" s="10"/>
      <c r="T85" s="12"/>
      <c r="U85" s="12"/>
      <c r="V85" s="12"/>
      <c r="W85" s="32"/>
      <c r="X85" s="32"/>
      <c r="Y85" s="559"/>
      <c r="Z85" s="241"/>
      <c r="AA85" s="241"/>
      <c r="AB85" s="241"/>
      <c r="AC85" s="241"/>
      <c r="AD85" s="241"/>
      <c r="AE85" s="241"/>
      <c r="AF85" s="241"/>
      <c r="AG85" s="241"/>
      <c r="AH85" s="10"/>
      <c r="AI85" s="32"/>
      <c r="AJ85" s="32"/>
      <c r="AK85" s="32"/>
      <c r="AL85" s="32"/>
      <c r="AM85" s="32"/>
      <c r="AN85" s="32"/>
      <c r="AO85" s="15"/>
      <c r="AP85" s="15"/>
      <c r="AQ85" s="556"/>
      <c r="AR85" s="13"/>
      <c r="AS85" s="552"/>
      <c r="AT85" s="237"/>
      <c r="AU85" s="14"/>
      <c r="AV85" s="14"/>
      <c r="AW85" s="14"/>
      <c r="AX85" s="250"/>
      <c r="AY85" s="250"/>
      <c r="AZ85" s="236"/>
      <c r="BA85" s="250"/>
      <c r="BB85" s="250"/>
      <c r="BC85" s="251"/>
      <c r="BD85" s="251"/>
      <c r="BE85" s="16"/>
      <c r="BF85" s="84"/>
      <c r="BG85" s="249"/>
      <c r="BH85" s="84"/>
      <c r="BI85" s="164"/>
      <c r="BJ85" s="59"/>
    </row>
    <row r="86" spans="1:62">
      <c r="B86" s="60"/>
      <c r="C86" s="60"/>
      <c r="D86" s="32"/>
      <c r="E86" s="12"/>
      <c r="F86" s="12"/>
      <c r="G86" s="12"/>
      <c r="H86" s="12"/>
      <c r="I86" s="12"/>
      <c r="J86" s="12"/>
      <c r="K86" s="12"/>
      <c r="L86" s="12"/>
      <c r="M86" s="12"/>
      <c r="N86" s="10"/>
      <c r="O86" s="12"/>
      <c r="P86" s="10"/>
      <c r="Q86" s="10"/>
      <c r="R86" s="10"/>
      <c r="S86" s="10"/>
      <c r="T86" s="12"/>
      <c r="U86" s="12"/>
      <c r="V86" s="12"/>
      <c r="W86" s="32"/>
      <c r="X86" s="32"/>
      <c r="Y86" s="32"/>
      <c r="Z86" s="32"/>
      <c r="AA86" s="32"/>
      <c r="AB86" s="32"/>
      <c r="AC86" s="32"/>
      <c r="AD86" s="32"/>
      <c r="AE86" s="32"/>
      <c r="AF86" s="32"/>
      <c r="AG86" s="32"/>
      <c r="AH86" s="10"/>
      <c r="AI86" s="12"/>
      <c r="AJ86" s="10"/>
      <c r="AK86" s="10"/>
      <c r="AL86" s="10"/>
      <c r="AM86" s="10"/>
      <c r="AN86" s="12"/>
      <c r="AO86" s="15"/>
      <c r="AP86" s="15"/>
      <c r="AQ86" s="552"/>
      <c r="AR86" s="13"/>
      <c r="AS86" s="552"/>
      <c r="AT86" s="117"/>
      <c r="AU86" s="554"/>
      <c r="AV86" s="554"/>
      <c r="AW86" s="554"/>
      <c r="AX86" s="554"/>
      <c r="AY86" s="554"/>
      <c r="AZ86" s="554"/>
      <c r="BA86" s="554"/>
      <c r="BB86" s="554"/>
      <c r="BC86" s="84"/>
      <c r="BD86" s="554"/>
      <c r="BE86" s="14"/>
      <c r="BF86" s="113"/>
      <c r="BG86" s="12"/>
      <c r="BH86" s="14"/>
      <c r="BI86" s="12"/>
      <c r="BJ86" s="59"/>
    </row>
    <row r="87" spans="1:62">
      <c r="B87" s="60"/>
      <c r="C87" s="60"/>
      <c r="D87" s="32"/>
      <c r="E87" s="12"/>
      <c r="F87" s="12"/>
      <c r="G87" s="12"/>
      <c r="H87" s="12"/>
      <c r="I87" s="12"/>
      <c r="J87" s="12"/>
      <c r="K87" s="12"/>
      <c r="L87" s="12"/>
      <c r="M87" s="12"/>
      <c r="N87" s="10"/>
      <c r="O87" s="12"/>
      <c r="P87" s="10"/>
      <c r="Q87" s="10"/>
      <c r="R87" s="10"/>
      <c r="S87" s="10"/>
      <c r="T87" s="12"/>
      <c r="U87" s="12"/>
      <c r="V87" s="12"/>
      <c r="W87" s="32"/>
      <c r="X87" s="32"/>
      <c r="Y87" s="557"/>
      <c r="Z87" s="557"/>
      <c r="AA87" s="557"/>
      <c r="AB87" s="557"/>
      <c r="AC87" s="557"/>
      <c r="AD87" s="557"/>
      <c r="AE87" s="557"/>
      <c r="AF87" s="557"/>
      <c r="AG87" s="557"/>
      <c r="AH87" s="557"/>
      <c r="AI87" s="242"/>
      <c r="AJ87" s="10"/>
      <c r="AK87" s="10"/>
      <c r="AL87" s="10"/>
      <c r="AM87" s="10"/>
      <c r="AN87" s="12"/>
      <c r="AO87" s="15"/>
      <c r="AP87" s="15"/>
      <c r="AQ87" s="552"/>
      <c r="AR87" s="13"/>
      <c r="AS87" s="552"/>
      <c r="AT87" s="117"/>
      <c r="AU87" s="554"/>
      <c r="AV87" s="554"/>
      <c r="AW87" s="554"/>
      <c r="AX87" s="554"/>
      <c r="AY87" s="554"/>
      <c r="AZ87" s="554"/>
      <c r="BA87" s="554"/>
      <c r="BB87" s="554"/>
      <c r="BC87" s="84"/>
      <c r="BD87" s="554"/>
      <c r="BE87" s="14"/>
      <c r="BF87" s="113"/>
      <c r="BG87" s="10"/>
      <c r="BH87" s="14"/>
      <c r="BI87" s="12"/>
      <c r="BJ87" s="59"/>
    </row>
    <row r="88" spans="1:62">
      <c r="B88" s="47"/>
      <c r="C88" s="47"/>
      <c r="D88" s="10"/>
      <c r="E88" s="12"/>
      <c r="F88" s="12"/>
      <c r="G88" s="12"/>
      <c r="H88" s="12"/>
      <c r="I88" s="12"/>
      <c r="J88" s="12"/>
      <c r="K88" s="12"/>
      <c r="L88" s="12"/>
      <c r="M88" s="12"/>
      <c r="N88" s="10"/>
      <c r="O88" s="12"/>
      <c r="P88" s="10"/>
      <c r="Q88" s="10"/>
      <c r="R88" s="10"/>
      <c r="S88" s="10"/>
      <c r="T88" s="12"/>
      <c r="U88" s="12"/>
      <c r="V88" s="12"/>
      <c r="W88" s="10"/>
      <c r="X88" s="10"/>
      <c r="Y88" s="557"/>
      <c r="Z88" s="557"/>
      <c r="AA88" s="557"/>
      <c r="AB88" s="557"/>
      <c r="AC88" s="557"/>
      <c r="AD88" s="557"/>
      <c r="AE88" s="557"/>
      <c r="AF88" s="557"/>
      <c r="AG88" s="557"/>
      <c r="AH88" s="557"/>
      <c r="AI88" s="12"/>
      <c r="AJ88" s="10"/>
      <c r="AK88" s="10"/>
      <c r="AL88" s="10"/>
      <c r="AM88" s="10"/>
      <c r="AN88" s="12"/>
      <c r="AO88" s="15"/>
      <c r="AP88" s="15"/>
      <c r="AQ88" s="552"/>
      <c r="AR88" s="13"/>
      <c r="AS88" s="552"/>
      <c r="AT88" s="117"/>
      <c r="AU88" s="554"/>
      <c r="AV88" s="554"/>
      <c r="AW88" s="554"/>
      <c r="AX88" s="554"/>
      <c r="AY88" s="554"/>
      <c r="AZ88" s="554"/>
      <c r="BA88" s="554"/>
      <c r="BB88" s="554"/>
      <c r="BC88" s="84"/>
      <c r="BD88" s="554"/>
      <c r="BE88" s="14"/>
      <c r="BF88" s="113"/>
      <c r="BG88" s="12"/>
      <c r="BH88" s="14"/>
      <c r="BI88" s="12"/>
      <c r="BJ88" s="59"/>
    </row>
    <row r="89" spans="1:62">
      <c r="B89" s="47"/>
      <c r="C89" s="47"/>
      <c r="D89" s="10"/>
      <c r="E89" s="12"/>
      <c r="F89" s="12"/>
      <c r="G89" s="12"/>
      <c r="H89" s="12"/>
      <c r="I89" s="12"/>
      <c r="J89" s="12"/>
      <c r="K89" s="12"/>
      <c r="L89" s="12"/>
      <c r="M89" s="12"/>
      <c r="N89" s="10"/>
      <c r="O89" s="12"/>
      <c r="P89" s="10"/>
      <c r="Q89" s="10"/>
      <c r="R89" s="10"/>
      <c r="S89" s="10"/>
      <c r="T89" s="12"/>
      <c r="U89" s="12"/>
      <c r="V89" s="12"/>
      <c r="W89" s="10"/>
      <c r="X89" s="10"/>
      <c r="Y89" s="12"/>
      <c r="Z89" s="12"/>
      <c r="AA89" s="12"/>
      <c r="AB89" s="12"/>
      <c r="AC89" s="12"/>
      <c r="AD89" s="12"/>
      <c r="AE89" s="12"/>
      <c r="AF89" s="12"/>
      <c r="AG89" s="12"/>
      <c r="AH89" s="10"/>
      <c r="AI89" s="12"/>
      <c r="AJ89" s="10"/>
      <c r="AK89" s="10"/>
      <c r="AL89" s="10"/>
      <c r="AM89" s="10"/>
      <c r="AN89" s="12"/>
      <c r="AO89" s="15"/>
      <c r="AP89" s="15"/>
      <c r="AQ89" s="552"/>
      <c r="AR89" s="13"/>
      <c r="AS89" s="552"/>
      <c r="AT89" s="117"/>
      <c r="AU89" s="554"/>
      <c r="AV89" s="554"/>
      <c r="AW89" s="554"/>
      <c r="AX89" s="554"/>
      <c r="AY89" s="554"/>
      <c r="AZ89" s="554"/>
      <c r="BA89" s="554"/>
      <c r="BB89" s="554"/>
      <c r="BC89" s="84"/>
      <c r="BD89" s="554"/>
      <c r="BE89" s="14"/>
      <c r="BF89" s="113"/>
      <c r="BG89" s="12"/>
      <c r="BH89" s="14"/>
      <c r="BI89" s="12"/>
      <c r="BJ89" s="59"/>
    </row>
    <row r="90" spans="1:62">
      <c r="A90" s="36"/>
      <c r="B90" s="13"/>
      <c r="C90" s="552"/>
      <c r="D90" s="32"/>
      <c r="E90" s="559"/>
      <c r="F90" s="19"/>
      <c r="G90" s="19"/>
      <c r="H90" s="19"/>
      <c r="I90" s="19"/>
      <c r="J90" s="19"/>
      <c r="K90" s="19"/>
      <c r="L90" s="19"/>
      <c r="M90" s="19"/>
      <c r="N90" s="10"/>
      <c r="O90" s="19"/>
      <c r="P90" s="19"/>
      <c r="Q90" s="14"/>
      <c r="R90" s="14"/>
      <c r="S90" s="14"/>
      <c r="T90" s="12"/>
      <c r="U90" s="12"/>
      <c r="V90" s="12"/>
      <c r="W90" s="552"/>
      <c r="X90" s="32"/>
      <c r="Y90" s="559"/>
      <c r="Z90" s="19"/>
      <c r="AA90" s="19"/>
      <c r="AB90" s="19"/>
      <c r="AC90" s="19"/>
      <c r="AD90" s="19"/>
      <c r="AE90" s="19"/>
      <c r="AF90" s="19"/>
      <c r="AG90" s="19"/>
      <c r="AH90" s="10"/>
      <c r="AI90" s="19"/>
      <c r="AJ90" s="19"/>
      <c r="AK90" s="14"/>
      <c r="AL90" s="14"/>
      <c r="AM90" s="14"/>
      <c r="AN90" s="12"/>
      <c r="AO90" s="12"/>
      <c r="AP90" s="12"/>
      <c r="AQ90" s="15"/>
      <c r="AR90" s="13"/>
      <c r="AS90" s="552"/>
      <c r="AT90" s="117"/>
      <c r="AU90" s="14"/>
      <c r="AV90" s="14"/>
      <c r="AW90" s="14"/>
      <c r="AX90" s="250"/>
      <c r="AY90" s="250"/>
      <c r="AZ90" s="236"/>
      <c r="BA90" s="250"/>
      <c r="BB90" s="250"/>
      <c r="BC90" s="251"/>
      <c r="BD90" s="251"/>
      <c r="BE90" s="16"/>
      <c r="BF90" s="84"/>
      <c r="BG90" s="249"/>
      <c r="BH90" s="84"/>
      <c r="BI90" s="164"/>
      <c r="BJ90" s="12"/>
    </row>
    <row r="91" spans="1:62">
      <c r="A91" s="36"/>
      <c r="B91" s="13"/>
      <c r="C91" s="33"/>
      <c r="D91" s="33"/>
      <c r="E91" s="33"/>
      <c r="F91" s="32"/>
      <c r="G91" s="32"/>
      <c r="H91" s="32"/>
      <c r="I91" s="32"/>
      <c r="J91" s="32"/>
      <c r="K91" s="32"/>
      <c r="L91" s="32"/>
      <c r="M91" s="32"/>
      <c r="N91" s="34"/>
      <c r="O91" s="32"/>
      <c r="P91" s="32"/>
      <c r="Q91" s="12"/>
      <c r="R91" s="12"/>
      <c r="S91" s="19"/>
      <c r="T91" s="12"/>
      <c r="U91" s="12"/>
      <c r="V91" s="36"/>
      <c r="W91" s="33"/>
      <c r="X91" s="33"/>
      <c r="Y91" s="33"/>
      <c r="Z91" s="32"/>
      <c r="AA91" s="32"/>
      <c r="AB91" s="32"/>
      <c r="AC91" s="32"/>
      <c r="AD91" s="32"/>
      <c r="AE91" s="32"/>
      <c r="AF91" s="32"/>
      <c r="AG91" s="32"/>
      <c r="AH91" s="34"/>
      <c r="AI91" s="32"/>
      <c r="AJ91" s="32"/>
      <c r="AK91" s="12"/>
      <c r="AL91" s="12"/>
      <c r="AM91" s="19"/>
      <c r="AN91" s="12"/>
      <c r="AO91" s="12"/>
      <c r="AP91" s="12"/>
      <c r="AQ91" s="15"/>
      <c r="AR91" s="13"/>
      <c r="AS91" s="552"/>
      <c r="AT91" s="117"/>
      <c r="AU91" s="554"/>
      <c r="AV91" s="554"/>
      <c r="AW91" s="554"/>
      <c r="AX91" s="554"/>
      <c r="AY91" s="554"/>
      <c r="AZ91" s="554"/>
      <c r="BA91" s="554"/>
      <c r="BB91" s="554"/>
      <c r="BC91" s="84"/>
      <c r="BD91" s="554"/>
      <c r="BE91" s="14"/>
      <c r="BF91" s="14"/>
      <c r="BG91" s="12"/>
      <c r="BH91" s="14"/>
      <c r="BI91" s="12"/>
      <c r="BJ91" s="12"/>
    </row>
    <row r="92" spans="1:62">
      <c r="A92" s="36"/>
      <c r="B92" s="13"/>
      <c r="C92" s="11"/>
      <c r="D92" s="11"/>
      <c r="E92" s="11"/>
      <c r="F92" s="10"/>
      <c r="G92" s="10"/>
      <c r="H92" s="10"/>
      <c r="I92" s="10"/>
      <c r="J92" s="10"/>
      <c r="K92" s="10"/>
      <c r="L92" s="10"/>
      <c r="M92" s="10"/>
      <c r="N92" s="34"/>
      <c r="O92" s="10"/>
      <c r="P92" s="10"/>
      <c r="Q92" s="12"/>
      <c r="R92" s="12"/>
      <c r="S92" s="12"/>
      <c r="T92" s="12"/>
      <c r="U92" s="12"/>
      <c r="V92" s="36"/>
      <c r="W92" s="11"/>
      <c r="X92" s="11"/>
      <c r="Y92" s="11"/>
      <c r="Z92" s="10"/>
      <c r="AA92" s="10"/>
      <c r="AB92" s="10"/>
      <c r="AC92" s="10"/>
      <c r="AD92" s="10"/>
      <c r="AE92" s="10"/>
      <c r="AF92" s="10"/>
      <c r="AG92" s="10"/>
      <c r="AH92" s="34"/>
      <c r="AI92" s="10"/>
      <c r="AJ92" s="10"/>
      <c r="AK92" s="12"/>
      <c r="AL92" s="12"/>
      <c r="AM92" s="12"/>
      <c r="AN92" s="12"/>
      <c r="AO92" s="12"/>
      <c r="AP92" s="12"/>
      <c r="AQ92" s="15"/>
      <c r="AR92" s="13"/>
      <c r="AS92" s="552"/>
      <c r="AT92" s="117"/>
      <c r="AU92" s="554"/>
      <c r="AV92" s="554"/>
      <c r="AW92" s="554"/>
      <c r="AX92" s="554"/>
      <c r="AY92" s="554"/>
      <c r="AZ92" s="554"/>
      <c r="BA92" s="554"/>
      <c r="BB92" s="554"/>
      <c r="BC92" s="84"/>
      <c r="BD92" s="554"/>
      <c r="BE92" s="14"/>
      <c r="BF92" s="14"/>
      <c r="BG92" s="12"/>
      <c r="BH92" s="14"/>
      <c r="BI92" s="12"/>
      <c r="BJ92" s="12"/>
    </row>
    <row r="93" spans="1:62">
      <c r="A93" s="36"/>
      <c r="B93" s="13"/>
      <c r="C93" s="33"/>
      <c r="D93" s="33"/>
      <c r="E93" s="33"/>
      <c r="F93" s="19"/>
      <c r="G93" s="19"/>
      <c r="H93" s="19"/>
      <c r="I93" s="19"/>
      <c r="J93" s="19"/>
      <c r="K93" s="19"/>
      <c r="L93" s="29"/>
      <c r="M93" s="29"/>
      <c r="N93" s="34"/>
      <c r="O93" s="19"/>
      <c r="P93" s="19"/>
      <c r="Q93" s="61"/>
      <c r="R93" s="61"/>
      <c r="S93" s="32"/>
      <c r="T93" s="32"/>
      <c r="U93" s="32"/>
      <c r="V93" s="36"/>
      <c r="W93" s="33"/>
      <c r="X93" s="33"/>
      <c r="Y93" s="33"/>
      <c r="Z93" s="19"/>
      <c r="AA93" s="19"/>
      <c r="AB93" s="19"/>
      <c r="AC93" s="19"/>
      <c r="AD93" s="19"/>
      <c r="AE93" s="19"/>
      <c r="AF93" s="29"/>
      <c r="AG93" s="29"/>
      <c r="AH93" s="34"/>
      <c r="AI93" s="19"/>
      <c r="AJ93" s="19"/>
      <c r="AK93" s="61"/>
      <c r="AL93" s="61"/>
      <c r="AM93" s="32"/>
      <c r="AN93" s="32"/>
      <c r="AO93" s="12"/>
      <c r="AP93" s="12"/>
      <c r="AQ93" s="15"/>
      <c r="AR93" s="13"/>
      <c r="AS93" s="552"/>
      <c r="AT93" s="117"/>
      <c r="AU93" s="554"/>
      <c r="AV93" s="554"/>
      <c r="AW93" s="554"/>
      <c r="AX93" s="554"/>
      <c r="AY93" s="554"/>
      <c r="AZ93" s="554"/>
      <c r="BA93" s="554"/>
      <c r="BB93" s="554"/>
      <c r="BC93" s="84"/>
      <c r="BD93" s="554"/>
      <c r="BE93" s="14"/>
      <c r="BF93" s="14"/>
      <c r="BG93" s="12"/>
      <c r="BH93" s="14"/>
      <c r="BI93" s="12"/>
      <c r="BJ93" s="12"/>
    </row>
    <row r="94" spans="1:62">
      <c r="A94" s="36"/>
      <c r="B94" s="13"/>
      <c r="C94" s="32"/>
      <c r="D94" s="32"/>
      <c r="E94" s="32"/>
      <c r="F94" s="19"/>
      <c r="G94" s="19"/>
      <c r="H94" s="19"/>
      <c r="I94" s="19"/>
      <c r="J94" s="19"/>
      <c r="K94" s="19"/>
      <c r="L94" s="29"/>
      <c r="M94" s="29"/>
      <c r="N94" s="34"/>
      <c r="O94" s="19"/>
      <c r="P94" s="557"/>
      <c r="Q94" s="10"/>
      <c r="R94" s="10"/>
      <c r="S94" s="32"/>
      <c r="T94" s="32"/>
      <c r="U94" s="32"/>
      <c r="V94" s="36"/>
      <c r="W94" s="32"/>
      <c r="X94" s="32"/>
      <c r="Y94" s="32"/>
      <c r="Z94" s="19"/>
      <c r="AA94" s="19"/>
      <c r="AB94" s="19"/>
      <c r="AC94" s="19"/>
      <c r="AD94" s="19"/>
      <c r="AE94" s="19"/>
      <c r="AF94" s="29"/>
      <c r="AG94" s="29"/>
      <c r="AH94" s="34"/>
      <c r="AI94" s="19"/>
      <c r="AJ94" s="557"/>
      <c r="AK94" s="10"/>
      <c r="AL94" s="10"/>
      <c r="AM94" s="32"/>
      <c r="AN94" s="32"/>
      <c r="AO94" s="15"/>
      <c r="AP94" s="15"/>
      <c r="AQ94" s="15"/>
      <c r="AR94" s="13"/>
      <c r="AS94" s="552"/>
      <c r="AT94" s="237"/>
      <c r="AU94" s="14"/>
      <c r="AV94" s="14"/>
      <c r="AW94" s="14"/>
      <c r="AX94" s="250"/>
      <c r="AY94" s="250"/>
      <c r="AZ94" s="236"/>
      <c r="BA94" s="250"/>
      <c r="BB94" s="250"/>
      <c r="BC94" s="251"/>
      <c r="BD94" s="251"/>
      <c r="BE94" s="16"/>
      <c r="BF94" s="84"/>
      <c r="BG94" s="249"/>
      <c r="BH94" s="84"/>
      <c r="BI94" s="164"/>
      <c r="BJ94" s="12"/>
    </row>
    <row r="95" spans="1:62">
      <c r="A95" s="36"/>
      <c r="B95" s="13"/>
      <c r="C95" s="13"/>
      <c r="D95" s="30"/>
      <c r="E95" s="10"/>
      <c r="F95" s="14"/>
      <c r="G95" s="14"/>
      <c r="H95" s="14"/>
      <c r="I95" s="14"/>
      <c r="J95" s="14"/>
      <c r="K95" s="14"/>
      <c r="L95" s="14"/>
      <c r="M95" s="14"/>
      <c r="N95" s="31"/>
      <c r="O95" s="19"/>
      <c r="P95" s="19"/>
      <c r="Q95" s="20"/>
      <c r="R95" s="20"/>
      <c r="S95" s="32"/>
      <c r="T95" s="32"/>
      <c r="U95" s="32"/>
      <c r="V95" s="36"/>
      <c r="W95" s="13"/>
      <c r="X95" s="30"/>
      <c r="Y95" s="10"/>
      <c r="Z95" s="14"/>
      <c r="AA95" s="14"/>
      <c r="AB95" s="14"/>
      <c r="AC95" s="14"/>
      <c r="AD95" s="14"/>
      <c r="AE95" s="14"/>
      <c r="AF95" s="14"/>
      <c r="AG95" s="14"/>
      <c r="AH95" s="31"/>
      <c r="AI95" s="19"/>
      <c r="AJ95" s="19"/>
      <c r="AK95" s="20"/>
      <c r="AL95" s="20"/>
      <c r="AM95" s="32"/>
      <c r="AN95" s="32"/>
      <c r="AO95" s="15"/>
      <c r="AP95" s="15"/>
      <c r="AQ95" s="15"/>
      <c r="AR95" s="13"/>
      <c r="AS95" s="552"/>
      <c r="AT95" s="117"/>
      <c r="AU95" s="554"/>
      <c r="AV95" s="554"/>
      <c r="AW95" s="554"/>
      <c r="AX95" s="554"/>
      <c r="AY95" s="554"/>
      <c r="AZ95" s="554"/>
      <c r="BA95" s="554"/>
      <c r="BB95" s="554"/>
      <c r="BC95" s="84"/>
      <c r="BD95" s="554"/>
      <c r="BE95" s="14"/>
      <c r="BF95" s="14"/>
      <c r="BG95" s="12"/>
      <c r="BH95" s="14"/>
      <c r="BI95" s="12"/>
      <c r="BJ95" s="12"/>
    </row>
    <row r="96" spans="1:62">
      <c r="A96" s="36"/>
      <c r="B96" s="13"/>
      <c r="C96" s="13"/>
      <c r="D96" s="32"/>
      <c r="E96" s="559"/>
      <c r="F96" s="19"/>
      <c r="G96" s="19"/>
      <c r="H96" s="19"/>
      <c r="I96" s="19"/>
      <c r="J96" s="19"/>
      <c r="K96" s="19"/>
      <c r="L96" s="29"/>
      <c r="M96" s="29"/>
      <c r="N96" s="31"/>
      <c r="O96" s="12"/>
      <c r="P96" s="12"/>
      <c r="Q96" s="12"/>
      <c r="R96" s="12"/>
      <c r="S96" s="35"/>
      <c r="T96" s="35"/>
      <c r="U96" s="35"/>
      <c r="V96" s="36"/>
      <c r="W96" s="13"/>
      <c r="X96" s="32"/>
      <c r="Y96" s="559"/>
      <c r="Z96" s="19"/>
      <c r="AA96" s="19"/>
      <c r="AB96" s="19"/>
      <c r="AC96" s="19"/>
      <c r="AD96" s="19"/>
      <c r="AE96" s="19"/>
      <c r="AF96" s="29"/>
      <c r="AG96" s="29"/>
      <c r="AH96" s="31"/>
      <c r="AI96" s="12"/>
      <c r="AJ96" s="12"/>
      <c r="AK96" s="12"/>
      <c r="AL96" s="12"/>
      <c r="AM96" s="35"/>
      <c r="AN96" s="35"/>
      <c r="AO96" s="15"/>
      <c r="AP96" s="15"/>
      <c r="AQ96" s="15"/>
      <c r="AR96" s="13"/>
      <c r="AS96" s="552"/>
      <c r="AT96" s="117"/>
      <c r="AU96" s="554"/>
      <c r="AV96" s="554"/>
      <c r="AW96" s="554"/>
      <c r="AX96" s="554"/>
      <c r="AY96" s="554"/>
      <c r="AZ96" s="554"/>
      <c r="BA96" s="554"/>
      <c r="BB96" s="554"/>
      <c r="BC96" s="84"/>
      <c r="BD96" s="554"/>
      <c r="BE96" s="14"/>
      <c r="BF96" s="14"/>
      <c r="BG96" s="10"/>
      <c r="BH96" s="14"/>
      <c r="BI96" s="12"/>
      <c r="BJ96" s="12"/>
    </row>
    <row r="97" spans="1:62">
      <c r="A97" s="36"/>
      <c r="B97" s="13"/>
      <c r="C97" s="13"/>
      <c r="D97" s="32"/>
      <c r="E97" s="559"/>
      <c r="F97" s="19"/>
      <c r="G97" s="19"/>
      <c r="H97" s="19"/>
      <c r="I97" s="19"/>
      <c r="J97" s="19"/>
      <c r="K97" s="19"/>
      <c r="L97" s="29"/>
      <c r="M97" s="29"/>
      <c r="N97" s="12"/>
      <c r="O97" s="12"/>
      <c r="P97" s="12"/>
      <c r="Q97" s="12"/>
      <c r="R97" s="12"/>
      <c r="S97" s="32"/>
      <c r="T97" s="32"/>
      <c r="U97" s="32"/>
      <c r="V97" s="36"/>
      <c r="W97" s="13"/>
      <c r="X97" s="32"/>
      <c r="Y97" s="559"/>
      <c r="Z97" s="19"/>
      <c r="AA97" s="19"/>
      <c r="AB97" s="19"/>
      <c r="AC97" s="19"/>
      <c r="AD97" s="19"/>
      <c r="AE97" s="19"/>
      <c r="AF97" s="29"/>
      <c r="AG97" s="29"/>
      <c r="AH97" s="12"/>
      <c r="AI97" s="12"/>
      <c r="AJ97" s="12"/>
      <c r="AK97" s="12"/>
      <c r="AL97" s="12"/>
      <c r="AM97" s="32"/>
      <c r="AN97" s="32"/>
      <c r="AO97" s="15"/>
      <c r="AP97" s="15"/>
      <c r="AQ97" s="15"/>
      <c r="AR97" s="13"/>
      <c r="AS97" s="552"/>
      <c r="AT97" s="117"/>
      <c r="AU97" s="554"/>
      <c r="AV97" s="554"/>
      <c r="AW97" s="554"/>
      <c r="AX97" s="554"/>
      <c r="AY97" s="554"/>
      <c r="AZ97" s="554"/>
      <c r="BA97" s="554"/>
      <c r="BB97" s="554"/>
      <c r="BC97" s="84"/>
      <c r="BD97" s="554"/>
      <c r="BE97" s="14"/>
      <c r="BF97" s="14"/>
      <c r="BG97" s="12"/>
      <c r="BH97" s="14"/>
      <c r="BI97" s="12"/>
      <c r="BJ97" s="12"/>
    </row>
    <row r="98" spans="1:62">
      <c r="A98" s="36"/>
      <c r="B98" s="62"/>
      <c r="C98" s="32"/>
      <c r="D98" s="32"/>
      <c r="E98" s="559"/>
      <c r="F98" s="19"/>
      <c r="G98" s="19"/>
      <c r="H98" s="19"/>
      <c r="I98" s="19"/>
      <c r="J98" s="19"/>
      <c r="K98" s="19"/>
      <c r="L98" s="19"/>
      <c r="M98" s="19"/>
      <c r="N98" s="14"/>
      <c r="O98" s="14"/>
      <c r="P98" s="14"/>
      <c r="Q98" s="61"/>
      <c r="R98" s="61"/>
      <c r="S98" s="32"/>
      <c r="T98" s="32"/>
      <c r="U98" s="32"/>
      <c r="V98" s="36"/>
      <c r="W98" s="32"/>
      <c r="X98" s="32"/>
      <c r="Y98" s="559"/>
      <c r="Z98" s="19"/>
      <c r="AA98" s="19"/>
      <c r="AB98" s="19"/>
      <c r="AC98" s="19"/>
      <c r="AD98" s="19"/>
      <c r="AE98" s="19"/>
      <c r="AF98" s="19"/>
      <c r="AG98" s="19"/>
      <c r="AH98" s="14"/>
      <c r="AI98" s="14"/>
      <c r="AJ98" s="14"/>
      <c r="AK98" s="61"/>
      <c r="AL98" s="61"/>
      <c r="AM98" s="32"/>
      <c r="AN98" s="32"/>
      <c r="AO98" s="15"/>
      <c r="AP98" s="15"/>
      <c r="AQ98" s="15"/>
      <c r="AR98" s="13"/>
      <c r="AS98" s="552"/>
      <c r="AT98" s="117"/>
      <c r="AU98" s="554"/>
      <c r="AV98" s="554"/>
      <c r="AW98" s="554"/>
      <c r="AX98" s="554"/>
      <c r="AY98" s="554"/>
      <c r="AZ98" s="554"/>
      <c r="BA98" s="554"/>
      <c r="BB98" s="554"/>
      <c r="BC98" s="84"/>
      <c r="BD98" s="554"/>
      <c r="BE98" s="14"/>
      <c r="BF98" s="14"/>
      <c r="BG98" s="12"/>
      <c r="BH98" s="14"/>
      <c r="BI98" s="12"/>
      <c r="BJ98" s="12"/>
    </row>
    <row r="99" spans="1:62">
      <c r="A99" s="36"/>
      <c r="B99" s="32"/>
      <c r="C99" s="32"/>
      <c r="D99" s="32"/>
      <c r="E99" s="559"/>
      <c r="F99" s="19"/>
      <c r="G99" s="19"/>
      <c r="H99" s="19"/>
      <c r="I99" s="19"/>
      <c r="J99" s="19"/>
      <c r="K99" s="19"/>
      <c r="L99" s="29"/>
      <c r="M99" s="29"/>
      <c r="N99" s="19"/>
      <c r="O99" s="19"/>
      <c r="P99" s="19"/>
      <c r="Q99" s="19"/>
      <c r="R99" s="19"/>
      <c r="S99" s="32"/>
      <c r="T99" s="32"/>
      <c r="U99" s="32"/>
      <c r="V99" s="36"/>
      <c r="W99" s="32"/>
      <c r="X99" s="32"/>
      <c r="Y99" s="559"/>
      <c r="Z99" s="19"/>
      <c r="AA99" s="19"/>
      <c r="AB99" s="19"/>
      <c r="AC99" s="19"/>
      <c r="AD99" s="19"/>
      <c r="AE99" s="19"/>
      <c r="AF99" s="29"/>
      <c r="AG99" s="29"/>
      <c r="AH99" s="19"/>
      <c r="AI99" s="19"/>
      <c r="AJ99" s="19"/>
      <c r="AK99" s="19"/>
      <c r="AL99" s="19"/>
      <c r="AM99" s="32"/>
      <c r="AN99" s="32"/>
      <c r="AO99" s="15"/>
      <c r="AP99" s="15"/>
      <c r="AQ99" s="15"/>
      <c r="AR99" s="13"/>
      <c r="AS99" s="552"/>
      <c r="AT99" s="117"/>
      <c r="AU99" s="554"/>
      <c r="AV99" s="554"/>
      <c r="AW99" s="554"/>
      <c r="AX99" s="554"/>
      <c r="AY99" s="554"/>
      <c r="AZ99" s="554"/>
      <c r="BA99" s="554"/>
      <c r="BB99" s="554"/>
      <c r="BC99" s="84"/>
      <c r="BD99" s="554"/>
      <c r="BE99" s="14"/>
      <c r="BF99" s="12"/>
      <c r="BG99" s="12"/>
      <c r="BH99" s="12"/>
      <c r="BI99" s="12"/>
      <c r="BJ99" s="12"/>
    </row>
    <row r="100" spans="1:62">
      <c r="B100" s="13"/>
      <c r="C100" s="12"/>
      <c r="D100" s="12"/>
      <c r="E100" s="12"/>
      <c r="F100" s="12"/>
      <c r="G100" s="12"/>
      <c r="H100" s="12"/>
      <c r="I100" s="12"/>
      <c r="J100" s="12"/>
      <c r="K100" s="12"/>
      <c r="L100" s="12"/>
      <c r="M100" s="12"/>
      <c r="N100" s="10"/>
      <c r="O100" s="12"/>
      <c r="P100" s="10"/>
      <c r="Q100" s="10"/>
      <c r="R100" s="10"/>
      <c r="S100" s="12"/>
      <c r="T100" s="12"/>
      <c r="U100" s="12"/>
      <c r="W100" s="12"/>
      <c r="X100" s="12"/>
      <c r="Y100" s="12"/>
      <c r="Z100" s="12"/>
      <c r="AA100" s="12"/>
      <c r="AB100" s="12"/>
      <c r="AC100" s="12"/>
      <c r="AD100" s="12"/>
      <c r="AE100" s="12"/>
      <c r="AF100" s="12"/>
      <c r="AG100" s="12"/>
      <c r="AH100" s="10"/>
      <c r="AI100" s="12"/>
      <c r="AJ100" s="10"/>
      <c r="AK100" s="10"/>
      <c r="AL100" s="10"/>
      <c r="AM100" s="12"/>
      <c r="AN100" s="12"/>
      <c r="AO100" s="15"/>
      <c r="AP100" s="15"/>
      <c r="AQ100" s="15"/>
      <c r="AR100" s="13"/>
      <c r="AS100" s="552"/>
      <c r="AT100" s="237"/>
      <c r="AU100" s="14"/>
      <c r="AV100" s="14"/>
      <c r="AW100" s="14"/>
      <c r="AX100" s="250"/>
      <c r="AY100" s="250"/>
      <c r="AZ100" s="236"/>
      <c r="BA100" s="250"/>
      <c r="BB100" s="250"/>
      <c r="BC100" s="251"/>
      <c r="BD100" s="251"/>
      <c r="BE100" s="16"/>
      <c r="BF100" s="84"/>
      <c r="BG100" s="249"/>
      <c r="BH100" s="84"/>
      <c r="BI100" s="164"/>
      <c r="BJ100" s="12"/>
    </row>
    <row r="101" spans="1:62">
      <c r="A101" s="36"/>
      <c r="B101" s="13"/>
      <c r="C101" s="13"/>
      <c r="D101" s="63"/>
      <c r="E101" s="559"/>
      <c r="F101" s="64"/>
      <c r="G101" s="64"/>
      <c r="H101" s="64"/>
      <c r="I101" s="64"/>
      <c r="J101" s="64"/>
      <c r="K101" s="64"/>
      <c r="L101" s="64"/>
      <c r="M101" s="64"/>
      <c r="N101" s="10"/>
      <c r="O101" s="12"/>
      <c r="P101" s="10"/>
      <c r="Q101" s="10"/>
      <c r="R101" s="10"/>
      <c r="S101" s="10"/>
      <c r="T101" s="12"/>
      <c r="U101" s="12"/>
      <c r="V101" s="36"/>
      <c r="W101" s="13"/>
      <c r="X101" s="63"/>
      <c r="Y101" s="559"/>
      <c r="Z101" s="64"/>
      <c r="AA101" s="64"/>
      <c r="AB101" s="64"/>
      <c r="AC101" s="64"/>
      <c r="AD101" s="64"/>
      <c r="AE101" s="64"/>
      <c r="AF101" s="64"/>
      <c r="AG101" s="64"/>
      <c r="AH101" s="10"/>
      <c r="AI101" s="12"/>
      <c r="AJ101" s="10"/>
      <c r="AK101" s="10"/>
      <c r="AL101" s="10"/>
      <c r="AM101" s="10"/>
      <c r="AN101" s="12"/>
      <c r="AO101" s="15"/>
      <c r="AP101" s="15"/>
      <c r="AQ101" s="15"/>
      <c r="AR101" s="13"/>
      <c r="AS101" s="552"/>
      <c r="AT101" s="117"/>
      <c r="AU101" s="554"/>
      <c r="AV101" s="554"/>
      <c r="AW101" s="554"/>
      <c r="AX101" s="554"/>
      <c r="AY101" s="554"/>
      <c r="AZ101" s="554"/>
      <c r="BA101" s="554"/>
      <c r="BB101" s="554"/>
      <c r="BC101" s="84"/>
      <c r="BD101" s="554"/>
      <c r="BE101" s="14"/>
      <c r="BF101" s="12"/>
      <c r="BG101" s="12"/>
      <c r="BH101" s="12"/>
      <c r="BI101" s="12"/>
      <c r="BJ101" s="12"/>
    </row>
    <row r="102" spans="1:62">
      <c r="A102" s="36"/>
      <c r="B102" s="13"/>
      <c r="C102" s="13"/>
      <c r="D102" s="63"/>
      <c r="E102" s="559"/>
      <c r="F102" s="553"/>
      <c r="G102" s="553"/>
      <c r="H102" s="553"/>
      <c r="I102" s="553"/>
      <c r="J102" s="553"/>
      <c r="K102" s="553"/>
      <c r="L102" s="553"/>
      <c r="M102" s="553"/>
      <c r="N102" s="10"/>
      <c r="O102" s="12"/>
      <c r="P102" s="10"/>
      <c r="Q102" s="10"/>
      <c r="R102" s="10"/>
      <c r="S102" s="10"/>
      <c r="T102" s="12"/>
      <c r="U102" s="12"/>
      <c r="V102" s="36"/>
      <c r="W102" s="13"/>
      <c r="X102" s="63"/>
      <c r="Y102" s="559"/>
      <c r="Z102" s="553"/>
      <c r="AA102" s="553"/>
      <c r="AB102" s="553"/>
      <c r="AC102" s="553"/>
      <c r="AD102" s="553"/>
      <c r="AE102" s="553"/>
      <c r="AF102" s="553"/>
      <c r="AG102" s="553"/>
      <c r="AH102" s="10"/>
      <c r="AI102" s="12"/>
      <c r="AJ102" s="10"/>
      <c r="AK102" s="10"/>
      <c r="AL102" s="10"/>
      <c r="AM102" s="10"/>
      <c r="AN102" s="12"/>
      <c r="AO102" s="15"/>
      <c r="AP102" s="15"/>
      <c r="AQ102" s="15"/>
      <c r="AR102" s="13"/>
      <c r="AS102" s="552"/>
      <c r="AT102" s="117"/>
      <c r="AU102" s="554"/>
      <c r="AV102" s="554"/>
      <c r="AW102" s="554"/>
      <c r="AX102" s="554"/>
      <c r="AY102" s="554"/>
      <c r="AZ102" s="554"/>
      <c r="BA102" s="554"/>
      <c r="BB102" s="554"/>
      <c r="BC102" s="84"/>
      <c r="BD102" s="554"/>
      <c r="BE102" s="14"/>
      <c r="BF102" s="12"/>
      <c r="BG102" s="12"/>
      <c r="BH102" s="12"/>
      <c r="BI102" s="12"/>
      <c r="BJ102" s="12"/>
    </row>
    <row r="103" spans="1:62">
      <c r="A103" s="36"/>
      <c r="B103" s="13"/>
      <c r="C103" s="13"/>
      <c r="D103" s="63"/>
      <c r="E103" s="559"/>
      <c r="F103" s="64"/>
      <c r="G103" s="64"/>
      <c r="H103" s="64"/>
      <c r="I103" s="64"/>
      <c r="J103" s="64"/>
      <c r="K103" s="64"/>
      <c r="L103" s="64"/>
      <c r="M103" s="64"/>
      <c r="N103" s="10"/>
      <c r="O103" s="12"/>
      <c r="P103" s="10"/>
      <c r="Q103" s="10"/>
      <c r="R103" s="10"/>
      <c r="S103" s="10"/>
      <c r="T103" s="12"/>
      <c r="U103" s="12"/>
      <c r="V103" s="36"/>
      <c r="W103" s="13"/>
      <c r="X103" s="63"/>
      <c r="Y103" s="559"/>
      <c r="Z103" s="64"/>
      <c r="AA103" s="64"/>
      <c r="AB103" s="64"/>
      <c r="AC103" s="64"/>
      <c r="AD103" s="64"/>
      <c r="AE103" s="64"/>
      <c r="AF103" s="64"/>
      <c r="AG103" s="64"/>
      <c r="AH103" s="10"/>
      <c r="AI103" s="12"/>
      <c r="AJ103" s="10"/>
      <c r="AK103" s="10"/>
      <c r="AL103" s="10"/>
      <c r="AM103" s="10"/>
      <c r="AN103" s="12"/>
      <c r="AO103" s="15"/>
      <c r="AP103" s="15"/>
      <c r="AQ103" s="15"/>
      <c r="AR103" s="13"/>
      <c r="AS103" s="552"/>
      <c r="AT103" s="117"/>
      <c r="AU103" s="248"/>
      <c r="AV103" s="248"/>
      <c r="AW103" s="248"/>
      <c r="AX103" s="248"/>
      <c r="AY103" s="248"/>
      <c r="AZ103" s="248"/>
      <c r="BA103" s="248"/>
      <c r="BB103" s="248"/>
      <c r="BC103" s="84"/>
      <c r="BD103" s="554"/>
      <c r="BE103" s="14"/>
      <c r="BF103" s="12"/>
      <c r="BG103" s="68"/>
      <c r="BH103" s="12"/>
      <c r="BI103" s="32"/>
      <c r="BJ103" s="12"/>
    </row>
    <row r="104" spans="1:62">
      <c r="A104" s="36"/>
      <c r="B104" s="13"/>
      <c r="C104" s="13"/>
      <c r="D104" s="63"/>
      <c r="E104" s="559"/>
      <c r="F104" s="553"/>
      <c r="G104" s="553"/>
      <c r="H104" s="553"/>
      <c r="I104" s="553"/>
      <c r="J104" s="553"/>
      <c r="K104" s="553"/>
      <c r="L104" s="553"/>
      <c r="M104" s="553"/>
      <c r="N104" s="10"/>
      <c r="O104" s="12"/>
      <c r="P104" s="10"/>
      <c r="Q104" s="10"/>
      <c r="R104" s="10"/>
      <c r="S104" s="10"/>
      <c r="T104" s="12"/>
      <c r="U104" s="12"/>
      <c r="V104" s="36"/>
      <c r="W104" s="13"/>
      <c r="X104" s="63"/>
      <c r="Y104" s="559"/>
      <c r="Z104" s="553"/>
      <c r="AA104" s="553"/>
      <c r="AB104" s="553"/>
      <c r="AC104" s="553"/>
      <c r="AD104" s="553"/>
      <c r="AE104" s="553"/>
      <c r="AF104" s="553"/>
      <c r="AG104" s="553"/>
      <c r="AH104" s="10"/>
      <c r="AI104" s="12"/>
      <c r="AJ104" s="10"/>
      <c r="AK104" s="10"/>
      <c r="AL104" s="10"/>
      <c r="AM104" s="10"/>
      <c r="AN104" s="12"/>
      <c r="AO104" s="15"/>
      <c r="AP104" s="15"/>
      <c r="AQ104" s="15"/>
      <c r="AR104" s="13"/>
      <c r="AS104" s="552"/>
      <c r="AT104" s="117"/>
      <c r="AU104" s="248"/>
      <c r="AV104" s="248"/>
      <c r="AW104" s="248"/>
      <c r="AX104" s="248"/>
      <c r="AY104" s="248"/>
      <c r="AZ104" s="248"/>
      <c r="BA104" s="248"/>
      <c r="BB104" s="248"/>
      <c r="BC104" s="84"/>
      <c r="BD104" s="554"/>
      <c r="BE104" s="14"/>
      <c r="BF104" s="12"/>
      <c r="BG104" s="68"/>
      <c r="BH104" s="12"/>
      <c r="BI104" s="32"/>
      <c r="BJ104" s="12"/>
    </row>
    <row r="105" spans="1:62">
      <c r="A105" s="36"/>
      <c r="B105" s="13"/>
      <c r="C105" s="13"/>
      <c r="D105" s="63"/>
      <c r="E105" s="559"/>
      <c r="F105" s="65"/>
      <c r="G105" s="65"/>
      <c r="H105" s="64"/>
      <c r="I105" s="64"/>
      <c r="J105" s="64"/>
      <c r="K105" s="64"/>
      <c r="L105" s="64"/>
      <c r="M105" s="64"/>
      <c r="N105" s="10"/>
      <c r="O105" s="12"/>
      <c r="P105" s="10"/>
      <c r="Q105" s="10"/>
      <c r="R105" s="10"/>
      <c r="S105" s="10"/>
      <c r="T105" s="12"/>
      <c r="U105" s="12"/>
      <c r="V105" s="36"/>
      <c r="W105" s="13"/>
      <c r="X105" s="63"/>
      <c r="Y105" s="559"/>
      <c r="Z105" s="65"/>
      <c r="AA105" s="65"/>
      <c r="AB105" s="64"/>
      <c r="AC105" s="64"/>
      <c r="AD105" s="64"/>
      <c r="AE105" s="64"/>
      <c r="AF105" s="64"/>
      <c r="AG105" s="64"/>
      <c r="AH105" s="10"/>
      <c r="AI105" s="12"/>
      <c r="AJ105" s="10"/>
      <c r="AK105" s="10"/>
      <c r="AL105" s="10"/>
      <c r="AM105" s="10"/>
      <c r="AN105" s="12"/>
      <c r="AO105" s="15"/>
      <c r="AP105" s="15"/>
      <c r="AQ105" s="15"/>
      <c r="AR105" s="13"/>
      <c r="AS105" s="552"/>
      <c r="AT105" s="117"/>
      <c r="AU105" s="14"/>
      <c r="AV105" s="14"/>
      <c r="AW105" s="14"/>
      <c r="AX105" s="250"/>
      <c r="AY105" s="250"/>
      <c r="AZ105" s="244"/>
      <c r="BA105" s="250"/>
      <c r="BB105" s="250"/>
      <c r="BC105" s="244"/>
      <c r="BD105" s="14"/>
      <c r="BE105" s="16"/>
      <c r="BF105" s="35"/>
      <c r="BG105" s="35"/>
      <c r="BH105" s="14"/>
      <c r="BI105" s="14"/>
      <c r="BJ105" s="12"/>
    </row>
    <row r="106" spans="1:62">
      <c r="A106" s="36"/>
      <c r="B106" s="13"/>
      <c r="C106" s="13"/>
      <c r="D106" s="63"/>
      <c r="E106" s="559"/>
      <c r="F106" s="66"/>
      <c r="G106" s="66"/>
      <c r="H106" s="14"/>
      <c r="I106" s="14"/>
      <c r="J106" s="14"/>
      <c r="K106" s="14"/>
      <c r="L106" s="14"/>
      <c r="M106" s="14"/>
      <c r="N106" s="10"/>
      <c r="O106" s="12"/>
      <c r="P106" s="10"/>
      <c r="Q106" s="10"/>
      <c r="R106" s="10"/>
      <c r="S106" s="10"/>
      <c r="T106" s="12"/>
      <c r="U106" s="12"/>
      <c r="V106" s="36"/>
      <c r="W106" s="13"/>
      <c r="X106" s="63"/>
      <c r="Y106" s="559"/>
      <c r="Z106" s="66"/>
      <c r="AA106" s="66"/>
      <c r="AB106" s="14"/>
      <c r="AC106" s="14"/>
      <c r="AD106" s="14"/>
      <c r="AE106" s="14"/>
      <c r="AF106" s="14"/>
      <c r="AG106" s="14"/>
      <c r="AH106" s="10"/>
      <c r="AI106" s="12"/>
      <c r="AJ106" s="10"/>
      <c r="AK106" s="10"/>
      <c r="AL106" s="10"/>
      <c r="AM106" s="10"/>
      <c r="AN106" s="12"/>
      <c r="AO106" s="15"/>
      <c r="AP106" s="15"/>
      <c r="AQ106" s="15"/>
      <c r="AR106" s="13"/>
      <c r="AS106" s="552"/>
      <c r="AT106" s="117"/>
      <c r="AU106" s="554"/>
      <c r="AV106" s="554"/>
      <c r="AW106" s="554"/>
      <c r="AX106" s="554"/>
      <c r="AY106" s="554"/>
      <c r="AZ106" s="554"/>
      <c r="BA106" s="554"/>
      <c r="BB106" s="554"/>
      <c r="BC106" s="84"/>
      <c r="BD106" s="554"/>
      <c r="BE106" s="14"/>
      <c r="BF106" s="14"/>
      <c r="BG106" s="68"/>
      <c r="BH106" s="14"/>
      <c r="BI106" s="68"/>
    </row>
    <row r="107" spans="1:62">
      <c r="A107" s="36"/>
      <c r="B107" s="13"/>
      <c r="C107" s="13"/>
      <c r="D107" s="67"/>
      <c r="E107" s="559"/>
      <c r="F107" s="64"/>
      <c r="G107" s="64"/>
      <c r="H107" s="64"/>
      <c r="I107" s="64"/>
      <c r="J107" s="64"/>
      <c r="K107" s="64"/>
      <c r="L107" s="64"/>
      <c r="M107" s="64"/>
      <c r="N107" s="10"/>
      <c r="O107" s="68"/>
      <c r="P107" s="68"/>
      <c r="Q107" s="68"/>
      <c r="R107" s="68"/>
      <c r="S107" s="68"/>
      <c r="T107" s="68"/>
      <c r="U107" s="68"/>
      <c r="V107" s="36"/>
      <c r="W107" s="13"/>
      <c r="X107" s="67"/>
      <c r="Y107" s="559"/>
      <c r="Z107" s="64"/>
      <c r="AA107" s="64"/>
      <c r="AB107" s="64"/>
      <c r="AC107" s="64"/>
      <c r="AD107" s="64"/>
      <c r="AE107" s="64"/>
      <c r="AF107" s="64"/>
      <c r="AG107" s="64"/>
      <c r="AH107" s="10"/>
      <c r="AI107" s="68"/>
      <c r="AJ107" s="68"/>
      <c r="AK107" s="68"/>
      <c r="AL107" s="68"/>
      <c r="AM107" s="68"/>
      <c r="AN107" s="68"/>
      <c r="AO107" s="15"/>
      <c r="AP107" s="15"/>
      <c r="AQ107" s="15"/>
      <c r="AR107" s="13"/>
      <c r="AS107" s="552"/>
      <c r="AT107" s="117"/>
      <c r="AU107" s="554"/>
      <c r="AV107" s="554"/>
      <c r="AW107" s="554"/>
      <c r="AX107" s="554"/>
      <c r="AY107" s="554"/>
      <c r="AZ107" s="554"/>
      <c r="BA107" s="554"/>
      <c r="BB107" s="554"/>
      <c r="BC107" s="84"/>
      <c r="BD107" s="554"/>
      <c r="BE107" s="14"/>
      <c r="BF107" s="14"/>
      <c r="BG107" s="68"/>
      <c r="BH107" s="14"/>
      <c r="BI107" s="68"/>
    </row>
    <row r="108" spans="1:62">
      <c r="A108" s="36"/>
      <c r="B108" s="13"/>
      <c r="C108" s="13"/>
      <c r="D108" s="67"/>
      <c r="E108" s="559"/>
      <c r="F108" s="14"/>
      <c r="G108" s="14"/>
      <c r="H108" s="14"/>
      <c r="I108" s="14"/>
      <c r="J108" s="14"/>
      <c r="K108" s="14"/>
      <c r="L108" s="14"/>
      <c r="M108" s="14"/>
      <c r="N108" s="10"/>
      <c r="O108" s="12"/>
      <c r="P108" s="10"/>
      <c r="Q108" s="10"/>
      <c r="R108" s="10"/>
      <c r="S108" s="10"/>
      <c r="T108" s="12"/>
      <c r="U108" s="12"/>
      <c r="V108" s="36"/>
      <c r="W108" s="13"/>
      <c r="X108" s="67"/>
      <c r="Y108" s="559"/>
      <c r="Z108" s="14"/>
      <c r="AA108" s="14"/>
      <c r="AB108" s="14"/>
      <c r="AC108" s="14"/>
      <c r="AD108" s="14"/>
      <c r="AE108" s="14"/>
      <c r="AF108" s="14"/>
      <c r="AG108" s="14"/>
      <c r="AH108" s="10"/>
      <c r="AI108" s="12"/>
      <c r="AJ108" s="10"/>
      <c r="AK108" s="10"/>
      <c r="AL108" s="10"/>
      <c r="AM108" s="10"/>
      <c r="AN108" s="12"/>
      <c r="AO108" s="15"/>
      <c r="AP108" s="15"/>
      <c r="AQ108" s="15"/>
      <c r="AR108" s="13"/>
      <c r="AS108" s="552"/>
      <c r="AT108" s="117"/>
      <c r="AU108" s="554"/>
      <c r="AV108" s="554"/>
      <c r="AW108" s="554"/>
      <c r="AX108" s="554"/>
      <c r="AY108" s="554"/>
      <c r="AZ108" s="554"/>
      <c r="BA108" s="554"/>
      <c r="BB108" s="554"/>
      <c r="BC108" s="84"/>
      <c r="BD108" s="554"/>
      <c r="BE108" s="14"/>
      <c r="BF108" s="14"/>
      <c r="BG108" s="68"/>
      <c r="BH108" s="14"/>
      <c r="BI108" s="68"/>
    </row>
    <row r="109" spans="1:62">
      <c r="A109" s="36"/>
      <c r="B109" s="13"/>
      <c r="C109" s="13"/>
      <c r="D109" s="67"/>
      <c r="E109" s="559"/>
      <c r="F109" s="64"/>
      <c r="G109" s="64"/>
      <c r="H109" s="64"/>
      <c r="I109" s="64"/>
      <c r="J109" s="64"/>
      <c r="K109" s="64"/>
      <c r="L109" s="64"/>
      <c r="M109" s="64"/>
      <c r="N109" s="10"/>
      <c r="O109" s="32"/>
      <c r="P109" s="32"/>
      <c r="Q109" s="32"/>
      <c r="R109" s="32"/>
      <c r="S109" s="32"/>
      <c r="T109" s="32"/>
      <c r="U109" s="32"/>
      <c r="V109" s="36"/>
      <c r="W109" s="13"/>
      <c r="X109" s="67"/>
      <c r="Y109" s="559"/>
      <c r="Z109" s="64"/>
      <c r="AA109" s="64"/>
      <c r="AB109" s="64"/>
      <c r="AC109" s="64"/>
      <c r="AD109" s="64"/>
      <c r="AE109" s="64"/>
      <c r="AF109" s="64"/>
      <c r="AG109" s="64"/>
      <c r="AH109" s="10"/>
      <c r="AI109" s="32"/>
      <c r="AJ109" s="32"/>
      <c r="AK109" s="32"/>
      <c r="AL109" s="32"/>
      <c r="AM109" s="32"/>
      <c r="AN109" s="32"/>
      <c r="AO109" s="15"/>
      <c r="AP109" s="15"/>
      <c r="AQ109" s="15"/>
      <c r="AR109" s="13"/>
      <c r="AS109" s="12"/>
      <c r="AT109" s="117"/>
      <c r="AU109" s="12"/>
      <c r="AV109" s="12"/>
      <c r="AW109" s="12"/>
      <c r="AX109" s="12"/>
      <c r="AY109" s="12"/>
      <c r="AZ109" s="12"/>
      <c r="BA109" s="12"/>
      <c r="BB109" s="12"/>
      <c r="BC109" s="12"/>
      <c r="BD109" s="12"/>
      <c r="BE109" s="12"/>
      <c r="BF109" s="12"/>
      <c r="BG109" s="12"/>
      <c r="BH109" s="12"/>
      <c r="BI109" s="12"/>
    </row>
    <row r="110" spans="1:62">
      <c r="A110" s="36"/>
      <c r="B110" s="13"/>
      <c r="C110" s="13"/>
      <c r="D110" s="67"/>
      <c r="E110" s="559"/>
      <c r="F110" s="14"/>
      <c r="G110" s="14"/>
      <c r="H110" s="14"/>
      <c r="I110" s="14"/>
      <c r="J110" s="14"/>
      <c r="K110" s="14"/>
      <c r="L110" s="14"/>
      <c r="M110" s="14"/>
      <c r="N110" s="10"/>
      <c r="O110" s="12"/>
      <c r="P110" s="10"/>
      <c r="Q110" s="10"/>
      <c r="R110" s="10"/>
      <c r="S110" s="10"/>
      <c r="T110" s="12"/>
      <c r="U110" s="12"/>
      <c r="V110" s="36"/>
      <c r="W110" s="13"/>
      <c r="X110" s="67"/>
      <c r="Y110" s="559"/>
      <c r="Z110" s="14"/>
      <c r="AA110" s="14"/>
      <c r="AB110" s="14"/>
      <c r="AC110" s="14"/>
      <c r="AD110" s="14"/>
      <c r="AE110" s="14"/>
      <c r="AF110" s="14"/>
      <c r="AG110" s="14"/>
      <c r="AH110" s="10"/>
      <c r="AI110" s="12"/>
      <c r="AJ110" s="10"/>
      <c r="AK110" s="10"/>
      <c r="AL110" s="10"/>
      <c r="AM110" s="10"/>
      <c r="AN110" s="12"/>
      <c r="AO110" s="15"/>
      <c r="AP110" s="15"/>
      <c r="AQ110" s="15"/>
      <c r="AR110" s="15"/>
      <c r="AS110" s="12"/>
      <c r="AT110" s="117"/>
      <c r="AU110" s="12"/>
      <c r="AV110" s="12"/>
      <c r="AW110" s="12"/>
      <c r="AX110" s="12"/>
      <c r="AY110" s="12"/>
      <c r="AZ110" s="12"/>
      <c r="BA110" s="12"/>
      <c r="BB110" s="12"/>
      <c r="BC110" s="12"/>
      <c r="BD110" s="12"/>
      <c r="BE110" s="12"/>
      <c r="BF110" s="12"/>
      <c r="BG110" s="12"/>
      <c r="BH110" s="12"/>
      <c r="BI110" s="12"/>
    </row>
    <row r="111" spans="1:62">
      <c r="A111" s="36"/>
      <c r="B111" s="13"/>
      <c r="C111" s="13"/>
      <c r="D111" s="67"/>
      <c r="E111" s="559"/>
      <c r="F111" s="64"/>
      <c r="G111" s="64"/>
      <c r="H111" s="64"/>
      <c r="I111" s="64"/>
      <c r="J111" s="64"/>
      <c r="K111" s="64"/>
      <c r="L111" s="64"/>
      <c r="M111" s="64"/>
      <c r="N111" s="10"/>
      <c r="O111" s="12"/>
      <c r="P111" s="10"/>
      <c r="Q111" s="10"/>
      <c r="R111" s="10"/>
      <c r="S111" s="10"/>
      <c r="T111" s="12"/>
      <c r="U111" s="12"/>
      <c r="V111" s="36"/>
      <c r="W111" s="13"/>
      <c r="X111" s="67"/>
      <c r="Y111" s="559"/>
      <c r="Z111" s="64"/>
      <c r="AA111" s="64"/>
      <c r="AB111" s="64"/>
      <c r="AC111" s="64"/>
      <c r="AD111" s="64"/>
      <c r="AE111" s="64"/>
      <c r="AF111" s="64"/>
      <c r="AG111" s="64"/>
      <c r="AH111" s="10"/>
      <c r="AI111" s="12"/>
      <c r="AJ111" s="10"/>
      <c r="AK111" s="10"/>
      <c r="AL111" s="10"/>
      <c r="AM111" s="10"/>
      <c r="AN111" s="12"/>
      <c r="AO111" s="15"/>
      <c r="AP111" s="15"/>
      <c r="AQ111" s="15"/>
      <c r="AR111" s="15"/>
      <c r="AS111" s="12"/>
      <c r="AT111" s="117"/>
      <c r="AU111" s="12"/>
      <c r="AV111" s="12"/>
      <c r="AW111" s="12"/>
      <c r="AX111" s="12"/>
      <c r="AY111" s="12"/>
      <c r="AZ111" s="12"/>
      <c r="BA111" s="12"/>
      <c r="BB111" s="12"/>
      <c r="BC111" s="12"/>
      <c r="BD111" s="12"/>
      <c r="BE111" s="12"/>
      <c r="BF111" s="12"/>
      <c r="BG111" s="12"/>
      <c r="BH111" s="12"/>
      <c r="BI111" s="12"/>
    </row>
    <row r="112" spans="1:62">
      <c r="A112" s="36"/>
      <c r="B112" s="13"/>
      <c r="C112" s="13"/>
      <c r="D112" s="67"/>
      <c r="E112" s="559"/>
      <c r="F112" s="14"/>
      <c r="G112" s="14"/>
      <c r="H112" s="14"/>
      <c r="I112" s="14"/>
      <c r="J112" s="14"/>
      <c r="K112" s="14"/>
      <c r="L112" s="14"/>
      <c r="M112" s="14"/>
      <c r="N112" s="10"/>
      <c r="O112" s="12"/>
      <c r="P112" s="10"/>
      <c r="Q112" s="10"/>
      <c r="R112" s="10"/>
      <c r="S112" s="10"/>
      <c r="T112" s="12"/>
      <c r="U112" s="12"/>
      <c r="V112" s="36"/>
      <c r="W112" s="13"/>
      <c r="X112" s="67"/>
      <c r="Y112" s="559"/>
      <c r="Z112" s="14"/>
      <c r="AA112" s="14"/>
      <c r="AB112" s="14"/>
      <c r="AC112" s="14"/>
      <c r="AD112" s="14"/>
      <c r="AE112" s="14"/>
      <c r="AF112" s="14"/>
      <c r="AG112" s="14"/>
      <c r="AH112" s="10"/>
      <c r="AI112" s="12"/>
      <c r="AJ112" s="10"/>
      <c r="AK112" s="10"/>
      <c r="AL112" s="10"/>
      <c r="AM112" s="10"/>
      <c r="AN112" s="12"/>
      <c r="AO112" s="15"/>
      <c r="AP112" s="15"/>
      <c r="AQ112" s="15"/>
      <c r="AR112" s="15"/>
      <c r="AS112" s="12"/>
      <c r="AT112" s="117"/>
      <c r="AU112" s="12"/>
      <c r="AV112" s="12"/>
      <c r="AW112" s="12"/>
      <c r="AX112" s="12"/>
      <c r="AY112" s="12"/>
      <c r="AZ112" s="12"/>
      <c r="BA112" s="12"/>
      <c r="BB112" s="12"/>
      <c r="BC112" s="12"/>
      <c r="BD112" s="12"/>
      <c r="BE112" s="12"/>
      <c r="BF112" s="12"/>
      <c r="BG112" s="12"/>
      <c r="BH112" s="12"/>
      <c r="BI112" s="12"/>
    </row>
    <row r="113" spans="2:61">
      <c r="B113" s="12"/>
      <c r="C113" s="12"/>
      <c r="D113" s="12"/>
      <c r="E113" s="12"/>
      <c r="F113" s="12"/>
      <c r="G113" s="12"/>
      <c r="H113" s="12"/>
      <c r="I113" s="12"/>
      <c r="J113" s="12"/>
      <c r="K113" s="12"/>
      <c r="L113" s="12"/>
      <c r="M113" s="12"/>
      <c r="N113" s="10"/>
      <c r="O113" s="12"/>
      <c r="P113" s="10"/>
      <c r="Q113" s="10"/>
      <c r="R113" s="10"/>
      <c r="S113" s="10"/>
      <c r="T113" s="12"/>
      <c r="U113" s="12"/>
      <c r="W113" s="12"/>
      <c r="X113" s="12"/>
      <c r="Y113" s="12"/>
      <c r="Z113" s="12"/>
      <c r="AA113" s="12"/>
      <c r="AB113" s="12"/>
      <c r="AC113" s="12"/>
      <c r="AD113" s="12"/>
      <c r="AE113" s="12"/>
      <c r="AF113" s="12"/>
      <c r="AG113" s="12"/>
      <c r="AH113" s="10"/>
      <c r="AI113" s="12"/>
      <c r="AJ113" s="10"/>
      <c r="AK113" s="10"/>
      <c r="AL113" s="10"/>
      <c r="AM113" s="10"/>
      <c r="AN113" s="12"/>
      <c r="AO113" s="15"/>
      <c r="AP113" s="15"/>
      <c r="AQ113" s="15"/>
      <c r="AR113" s="15"/>
      <c r="AS113" s="12"/>
      <c r="AT113" s="117"/>
      <c r="AU113" s="12"/>
      <c r="AV113" s="12"/>
      <c r="AW113" s="12"/>
      <c r="AX113" s="12"/>
      <c r="AY113" s="12"/>
      <c r="AZ113" s="12"/>
      <c r="BA113" s="12"/>
      <c r="BB113" s="12"/>
      <c r="BC113" s="12"/>
      <c r="BD113" s="12"/>
      <c r="BE113" s="12"/>
      <c r="BF113" s="12"/>
      <c r="BG113" s="12"/>
      <c r="BH113" s="12"/>
      <c r="BI113" s="12"/>
    </row>
    <row r="114" spans="2:61">
      <c r="B114" s="12"/>
      <c r="C114" s="12"/>
      <c r="D114" s="12"/>
      <c r="E114" s="12"/>
      <c r="F114" s="12"/>
      <c r="G114" s="12"/>
      <c r="H114" s="12"/>
      <c r="I114" s="12"/>
      <c r="J114" s="12"/>
      <c r="K114" s="12"/>
      <c r="L114" s="12"/>
      <c r="M114" s="12"/>
      <c r="N114" s="10"/>
      <c r="O114" s="12"/>
      <c r="P114" s="10"/>
      <c r="Q114" s="10"/>
      <c r="R114" s="10"/>
      <c r="S114" s="10"/>
      <c r="T114" s="12"/>
      <c r="U114" s="12"/>
      <c r="W114" s="12"/>
      <c r="X114" s="12"/>
      <c r="Y114" s="12"/>
      <c r="Z114" s="12"/>
      <c r="AA114" s="12"/>
      <c r="AB114" s="12"/>
      <c r="AC114" s="12"/>
      <c r="AD114" s="12"/>
      <c r="AE114" s="12"/>
      <c r="AF114" s="12"/>
      <c r="AG114" s="12"/>
      <c r="AH114" s="10"/>
      <c r="AI114" s="12"/>
      <c r="AJ114" s="10"/>
      <c r="AK114" s="10"/>
      <c r="AL114" s="10"/>
      <c r="AM114" s="10"/>
      <c r="AN114" s="12"/>
      <c r="AO114" s="15"/>
      <c r="AP114" s="15"/>
      <c r="AQ114" s="15"/>
    </row>
    <row r="115" spans="2:61">
      <c r="B115" s="12"/>
      <c r="C115" s="12"/>
      <c r="D115" s="12"/>
      <c r="E115" s="12"/>
      <c r="F115" s="12"/>
      <c r="G115" s="12"/>
      <c r="H115" s="12"/>
      <c r="I115" s="12"/>
      <c r="J115" s="12"/>
      <c r="K115" s="12"/>
      <c r="L115" s="12"/>
      <c r="M115" s="12"/>
      <c r="N115" s="10"/>
      <c r="O115" s="12"/>
      <c r="P115" s="10"/>
      <c r="Q115" s="10"/>
      <c r="R115" s="10"/>
      <c r="S115" s="10"/>
      <c r="T115" s="12"/>
      <c r="U115" s="12"/>
      <c r="W115" s="12"/>
      <c r="X115" s="12"/>
      <c r="Y115" s="12"/>
      <c r="Z115" s="12"/>
      <c r="AA115" s="12"/>
      <c r="AB115" s="12"/>
      <c r="AC115" s="12"/>
      <c r="AD115" s="12"/>
      <c r="AE115" s="12"/>
      <c r="AF115" s="12"/>
      <c r="AG115" s="12"/>
      <c r="AH115" s="10"/>
      <c r="AI115" s="12"/>
      <c r="AJ115" s="10"/>
      <c r="AK115" s="10"/>
      <c r="AL115" s="10"/>
      <c r="AM115" s="10"/>
      <c r="AN115" s="12"/>
      <c r="AO115" s="15"/>
      <c r="AP115" s="15"/>
      <c r="AQ115" s="15"/>
    </row>
    <row r="116" spans="2:61">
      <c r="B116" s="12"/>
      <c r="C116" s="12"/>
      <c r="D116" s="12"/>
      <c r="E116" s="12"/>
      <c r="F116" s="12"/>
      <c r="G116" s="12"/>
      <c r="H116" s="12"/>
      <c r="I116" s="12"/>
      <c r="J116" s="12"/>
      <c r="K116" s="12"/>
      <c r="L116" s="12"/>
      <c r="M116" s="12"/>
      <c r="N116" s="10"/>
      <c r="O116" s="12"/>
      <c r="P116" s="10"/>
      <c r="Q116" s="10"/>
      <c r="R116" s="10"/>
      <c r="S116" s="10"/>
      <c r="T116" s="12"/>
      <c r="U116" s="12"/>
      <c r="W116" s="12"/>
      <c r="X116" s="12"/>
      <c r="Y116" s="12"/>
      <c r="Z116" s="12"/>
      <c r="AA116" s="12"/>
      <c r="AB116" s="12"/>
      <c r="AC116" s="12"/>
      <c r="AD116" s="12"/>
      <c r="AE116" s="12"/>
      <c r="AF116" s="12"/>
      <c r="AG116" s="12"/>
      <c r="AH116" s="10"/>
      <c r="AI116" s="12"/>
      <c r="AJ116" s="10"/>
      <c r="AK116" s="10"/>
      <c r="AL116" s="10"/>
      <c r="AM116" s="10"/>
      <c r="AN116" s="12"/>
      <c r="AO116" s="15"/>
      <c r="AP116" s="15"/>
      <c r="AQ116" s="15"/>
    </row>
    <row r="117" spans="2:61">
      <c r="B117" s="12"/>
      <c r="C117" s="12"/>
      <c r="D117" s="12"/>
      <c r="E117" s="12"/>
      <c r="F117" s="12"/>
      <c r="G117" s="12"/>
      <c r="H117" s="12"/>
      <c r="I117" s="12"/>
      <c r="J117" s="12"/>
      <c r="K117" s="12"/>
      <c r="L117" s="12"/>
      <c r="M117" s="12"/>
      <c r="N117" s="10"/>
      <c r="O117" s="12"/>
      <c r="P117" s="10"/>
      <c r="Q117" s="10"/>
      <c r="R117" s="10"/>
      <c r="S117" s="10"/>
      <c r="T117" s="12"/>
      <c r="U117" s="12"/>
      <c r="W117" s="12"/>
      <c r="X117" s="12"/>
      <c r="Y117" s="12"/>
      <c r="Z117" s="12"/>
      <c r="AA117" s="12"/>
      <c r="AB117" s="12"/>
      <c r="AC117" s="12"/>
      <c r="AD117" s="12"/>
      <c r="AE117" s="12"/>
      <c r="AF117" s="12"/>
      <c r="AG117" s="12"/>
      <c r="AH117" s="10"/>
      <c r="AI117" s="12"/>
      <c r="AJ117" s="10"/>
      <c r="AK117" s="10"/>
      <c r="AL117" s="10"/>
      <c r="AM117" s="10"/>
      <c r="AN117" s="12"/>
      <c r="AO117" s="15"/>
      <c r="AP117" s="15"/>
      <c r="AQ117" s="15"/>
    </row>
    <row r="118" spans="2:61">
      <c r="B118" s="12"/>
      <c r="C118" s="12"/>
      <c r="D118" s="12"/>
      <c r="E118" s="12"/>
      <c r="F118" s="12"/>
      <c r="G118" s="12"/>
      <c r="H118" s="12"/>
      <c r="I118" s="12"/>
      <c r="J118" s="12"/>
      <c r="K118" s="12"/>
      <c r="L118" s="12"/>
      <c r="M118" s="12"/>
      <c r="N118" s="10"/>
      <c r="O118" s="12"/>
      <c r="P118" s="10"/>
      <c r="Q118" s="10"/>
      <c r="R118" s="10"/>
      <c r="S118" s="10"/>
      <c r="T118" s="12"/>
      <c r="U118" s="12"/>
      <c r="W118" s="12"/>
      <c r="X118" s="12"/>
      <c r="Y118" s="12"/>
      <c r="Z118" s="12"/>
      <c r="AA118" s="12"/>
      <c r="AB118" s="12"/>
      <c r="AC118" s="12"/>
      <c r="AD118" s="12"/>
      <c r="AE118" s="12"/>
      <c r="AF118" s="12"/>
      <c r="AG118" s="12"/>
      <c r="AH118" s="10"/>
      <c r="AI118" s="12"/>
      <c r="AJ118" s="10"/>
      <c r="AK118" s="10"/>
      <c r="AL118" s="10"/>
      <c r="AM118" s="10"/>
      <c r="AN118" s="12"/>
      <c r="AO118" s="15"/>
      <c r="AP118" s="15"/>
      <c r="AQ118" s="15"/>
    </row>
    <row r="119" spans="2:61">
      <c r="B119" s="12"/>
      <c r="C119" s="12"/>
      <c r="D119" s="12"/>
      <c r="E119" s="12"/>
      <c r="F119" s="12"/>
      <c r="G119" s="12"/>
      <c r="H119" s="12"/>
      <c r="I119" s="12"/>
      <c r="J119" s="12"/>
      <c r="K119" s="12"/>
      <c r="L119" s="12"/>
      <c r="M119" s="12"/>
      <c r="N119" s="10"/>
      <c r="O119" s="12"/>
      <c r="P119" s="10"/>
      <c r="Q119" s="10"/>
      <c r="R119" s="10"/>
      <c r="S119" s="10"/>
      <c r="T119" s="12"/>
      <c r="U119" s="12"/>
      <c r="W119" s="12"/>
      <c r="X119" s="12"/>
      <c r="Y119" s="12"/>
      <c r="Z119" s="12"/>
      <c r="AA119" s="12"/>
      <c r="AB119" s="12"/>
      <c r="AC119" s="12"/>
      <c r="AD119" s="12"/>
      <c r="AE119" s="12"/>
      <c r="AF119" s="12"/>
      <c r="AG119" s="12"/>
      <c r="AH119" s="10"/>
      <c r="AI119" s="12"/>
      <c r="AJ119" s="10"/>
      <c r="AK119" s="10"/>
      <c r="AL119" s="10"/>
      <c r="AM119" s="10"/>
      <c r="AN119" s="12"/>
      <c r="AO119" s="15"/>
      <c r="AP119" s="15"/>
      <c r="AQ119" s="15"/>
    </row>
    <row r="120" spans="2:61">
      <c r="B120" s="12"/>
      <c r="C120" s="12"/>
      <c r="D120" s="12"/>
      <c r="E120" s="12"/>
      <c r="F120" s="12"/>
      <c r="G120" s="12"/>
      <c r="H120" s="12"/>
      <c r="I120" s="12"/>
      <c r="J120" s="12"/>
      <c r="K120" s="12"/>
      <c r="L120" s="12"/>
      <c r="M120" s="12"/>
      <c r="N120" s="10"/>
      <c r="O120" s="12"/>
      <c r="P120" s="10"/>
      <c r="Q120" s="10"/>
      <c r="R120" s="10"/>
      <c r="S120" s="10"/>
      <c r="T120" s="12"/>
      <c r="U120" s="12"/>
      <c r="W120" s="12"/>
      <c r="X120" s="12"/>
      <c r="Y120" s="12"/>
      <c r="Z120" s="12"/>
      <c r="AA120" s="12"/>
      <c r="AB120" s="12"/>
      <c r="AC120" s="12"/>
      <c r="AD120" s="12"/>
      <c r="AE120" s="12"/>
      <c r="AF120" s="12"/>
      <c r="AG120" s="12"/>
      <c r="AH120" s="10"/>
      <c r="AI120" s="12"/>
      <c r="AJ120" s="10"/>
      <c r="AK120" s="10"/>
      <c r="AL120" s="10"/>
      <c r="AM120" s="10"/>
      <c r="AN120" s="12"/>
      <c r="AO120" s="15"/>
      <c r="AP120" s="15"/>
      <c r="AQ120" s="15"/>
    </row>
    <row r="121" spans="2:61">
      <c r="B121" s="12"/>
      <c r="C121" s="12"/>
      <c r="D121" s="12"/>
      <c r="E121" s="12"/>
      <c r="F121" s="12"/>
      <c r="G121" s="12"/>
      <c r="H121" s="12"/>
      <c r="I121" s="12"/>
      <c r="J121" s="12"/>
      <c r="K121" s="12"/>
      <c r="L121" s="12"/>
      <c r="M121" s="12"/>
      <c r="N121" s="10"/>
      <c r="O121" s="12"/>
      <c r="P121" s="10"/>
      <c r="Q121" s="10"/>
      <c r="R121" s="10"/>
      <c r="S121" s="10"/>
      <c r="T121" s="12"/>
      <c r="U121" s="12"/>
      <c r="W121" s="12"/>
      <c r="X121" s="12"/>
      <c r="Y121" s="12"/>
      <c r="Z121" s="12"/>
      <c r="AA121" s="12"/>
      <c r="AB121" s="12"/>
      <c r="AC121" s="12"/>
      <c r="AD121" s="12"/>
      <c r="AE121" s="12"/>
      <c r="AF121" s="12"/>
      <c r="AG121" s="12"/>
      <c r="AH121" s="10"/>
      <c r="AI121" s="12"/>
      <c r="AJ121" s="10"/>
      <c r="AK121" s="10"/>
      <c r="AL121" s="10"/>
      <c r="AM121" s="10"/>
      <c r="AN121" s="12"/>
      <c r="AO121" s="15"/>
      <c r="AP121" s="15"/>
      <c r="AQ121" s="15"/>
    </row>
    <row r="122" spans="2:61">
      <c r="B122" s="12"/>
      <c r="C122" s="12"/>
      <c r="D122" s="12"/>
      <c r="E122" s="12"/>
      <c r="F122" s="12"/>
      <c r="G122" s="12"/>
      <c r="H122" s="12"/>
      <c r="I122" s="12"/>
      <c r="J122" s="12"/>
      <c r="K122" s="12"/>
      <c r="L122" s="12"/>
      <c r="M122" s="12"/>
      <c r="N122" s="10"/>
      <c r="O122" s="12"/>
      <c r="P122" s="10"/>
      <c r="Q122" s="10"/>
      <c r="R122" s="10"/>
      <c r="S122" s="10"/>
      <c r="T122" s="12"/>
      <c r="U122" s="12"/>
      <c r="W122" s="12"/>
      <c r="X122" s="12"/>
      <c r="Y122" s="12"/>
      <c r="Z122" s="12"/>
      <c r="AA122" s="12"/>
      <c r="AB122" s="12"/>
      <c r="AC122" s="12"/>
      <c r="AD122" s="12"/>
      <c r="AE122" s="12"/>
      <c r="AF122" s="12"/>
      <c r="AG122" s="12"/>
      <c r="AH122" s="10"/>
      <c r="AI122" s="12"/>
      <c r="AJ122" s="10"/>
      <c r="AK122" s="10"/>
      <c r="AL122" s="10"/>
      <c r="AM122" s="10"/>
      <c r="AN122" s="12"/>
      <c r="AO122" s="15"/>
      <c r="AP122" s="15"/>
      <c r="AQ122" s="15"/>
    </row>
    <row r="123" spans="2:61">
      <c r="B123" s="12"/>
      <c r="C123" s="12"/>
      <c r="D123" s="12"/>
      <c r="E123" s="12"/>
      <c r="F123" s="12"/>
      <c r="G123" s="12"/>
      <c r="H123" s="12"/>
      <c r="I123" s="12"/>
      <c r="J123" s="12"/>
      <c r="K123" s="12"/>
      <c r="L123" s="12"/>
      <c r="M123" s="12"/>
      <c r="N123" s="10"/>
      <c r="O123" s="12"/>
      <c r="P123" s="10"/>
      <c r="Q123" s="10"/>
      <c r="R123" s="10"/>
      <c r="S123" s="10"/>
      <c r="T123" s="12"/>
      <c r="U123" s="12"/>
      <c r="W123" s="12"/>
      <c r="X123" s="12"/>
      <c r="Y123" s="12"/>
      <c r="Z123" s="12"/>
      <c r="AA123" s="12"/>
      <c r="AB123" s="12"/>
      <c r="AC123" s="12"/>
      <c r="AD123" s="12"/>
      <c r="AE123" s="12"/>
      <c r="AF123" s="12"/>
      <c r="AG123" s="12"/>
      <c r="AH123" s="10"/>
      <c r="AI123" s="12"/>
      <c r="AJ123" s="10"/>
      <c r="AK123" s="10"/>
      <c r="AL123" s="10"/>
      <c r="AM123" s="10"/>
      <c r="AN123" s="12"/>
      <c r="AO123" s="15"/>
      <c r="AP123" s="15"/>
      <c r="AQ123" s="15"/>
    </row>
    <row r="124" spans="2:61">
      <c r="B124" s="12"/>
      <c r="C124" s="12"/>
      <c r="D124" s="12"/>
      <c r="E124" s="12"/>
      <c r="F124" s="12"/>
      <c r="G124" s="12"/>
      <c r="H124" s="12"/>
      <c r="I124" s="12"/>
      <c r="J124" s="12"/>
      <c r="K124" s="12"/>
      <c r="L124" s="12"/>
      <c r="M124" s="12"/>
      <c r="N124" s="10"/>
      <c r="O124" s="12"/>
      <c r="P124" s="10"/>
      <c r="Q124" s="10"/>
      <c r="R124" s="10"/>
      <c r="S124" s="10"/>
      <c r="T124" s="12"/>
      <c r="U124" s="12"/>
      <c r="W124" s="12"/>
      <c r="X124" s="12"/>
      <c r="Y124" s="12"/>
      <c r="Z124" s="12"/>
      <c r="AA124" s="12"/>
      <c r="AB124" s="12"/>
      <c r="AC124" s="12"/>
      <c r="AD124" s="12"/>
      <c r="AE124" s="12"/>
      <c r="AF124" s="12"/>
      <c r="AG124" s="12"/>
      <c r="AH124" s="10"/>
      <c r="AI124" s="12"/>
      <c r="AJ124" s="10"/>
      <c r="AK124" s="10"/>
      <c r="AL124" s="10"/>
      <c r="AM124" s="10"/>
      <c r="AN124" s="12"/>
      <c r="AO124" s="15"/>
      <c r="AP124" s="15"/>
      <c r="AQ124" s="15"/>
    </row>
    <row r="125" spans="2:61">
      <c r="B125" s="12"/>
      <c r="C125" s="12"/>
      <c r="D125" s="12"/>
      <c r="E125" s="12"/>
      <c r="F125" s="12"/>
      <c r="G125" s="12"/>
      <c r="H125" s="12"/>
      <c r="I125" s="12"/>
      <c r="J125" s="12"/>
      <c r="K125" s="12"/>
      <c r="L125" s="12"/>
      <c r="M125" s="12"/>
      <c r="N125" s="10"/>
      <c r="O125" s="12"/>
      <c r="P125" s="10"/>
      <c r="Q125" s="10"/>
      <c r="R125" s="10"/>
      <c r="S125" s="10"/>
      <c r="T125" s="12"/>
      <c r="U125" s="12"/>
      <c r="W125" s="12"/>
      <c r="X125" s="12"/>
      <c r="Y125" s="12"/>
      <c r="Z125" s="12"/>
      <c r="AA125" s="12"/>
      <c r="AB125" s="12"/>
      <c r="AC125" s="12"/>
      <c r="AD125" s="12"/>
      <c r="AE125" s="12"/>
      <c r="AF125" s="12"/>
      <c r="AG125" s="12"/>
      <c r="AH125" s="10"/>
      <c r="AI125" s="12"/>
      <c r="AJ125" s="10"/>
      <c r="AK125" s="10"/>
      <c r="AL125" s="10"/>
      <c r="AM125" s="10"/>
      <c r="AN125" s="12"/>
      <c r="AO125" s="15"/>
      <c r="AP125" s="15"/>
      <c r="AQ125" s="15"/>
    </row>
    <row r="126" spans="2:61">
      <c r="B126" s="12"/>
      <c r="C126" s="12"/>
      <c r="D126" s="12"/>
      <c r="E126" s="12"/>
      <c r="F126" s="12"/>
      <c r="G126" s="12"/>
      <c r="H126" s="12"/>
      <c r="I126" s="12"/>
      <c r="J126" s="12"/>
      <c r="K126" s="12"/>
      <c r="L126" s="12"/>
      <c r="M126" s="12"/>
      <c r="N126" s="10"/>
      <c r="O126" s="12"/>
      <c r="P126" s="10"/>
      <c r="Q126" s="10"/>
      <c r="R126" s="10"/>
      <c r="S126" s="10"/>
      <c r="T126" s="12"/>
      <c r="U126" s="12"/>
      <c r="W126" s="12"/>
      <c r="X126" s="12"/>
      <c r="Y126" s="12"/>
      <c r="Z126" s="12"/>
      <c r="AA126" s="12"/>
      <c r="AB126" s="12"/>
      <c r="AC126" s="12"/>
      <c r="AD126" s="12"/>
      <c r="AE126" s="12"/>
      <c r="AF126" s="12"/>
      <c r="AG126" s="12"/>
      <c r="AH126" s="10"/>
      <c r="AI126" s="12"/>
      <c r="AJ126" s="10"/>
      <c r="AK126" s="10"/>
      <c r="AL126" s="10"/>
      <c r="AM126" s="10"/>
      <c r="AN126" s="12"/>
      <c r="AO126" s="15"/>
      <c r="AP126" s="15"/>
      <c r="AQ126" s="15"/>
    </row>
    <row r="127" spans="2:61">
      <c r="B127" s="12"/>
      <c r="C127" s="12"/>
      <c r="D127" s="12"/>
      <c r="E127" s="12"/>
      <c r="F127" s="12"/>
      <c r="G127" s="12"/>
      <c r="H127" s="12"/>
      <c r="I127" s="12"/>
      <c r="J127" s="12"/>
      <c r="K127" s="12"/>
      <c r="L127" s="12"/>
      <c r="M127" s="12"/>
      <c r="N127" s="10"/>
      <c r="O127" s="12"/>
      <c r="P127" s="10"/>
      <c r="Q127" s="10"/>
      <c r="R127" s="10"/>
      <c r="S127" s="10"/>
      <c r="T127" s="12"/>
      <c r="U127" s="12"/>
      <c r="W127" s="12"/>
      <c r="X127" s="12"/>
      <c r="Y127" s="12"/>
      <c r="Z127" s="12"/>
      <c r="AA127" s="12"/>
      <c r="AB127" s="12"/>
      <c r="AC127" s="12"/>
      <c r="AD127" s="12"/>
      <c r="AE127" s="12"/>
      <c r="AF127" s="12"/>
      <c r="AG127" s="12"/>
      <c r="AH127" s="10"/>
      <c r="AI127" s="12"/>
      <c r="AJ127" s="10"/>
      <c r="AK127" s="10"/>
      <c r="AL127" s="10"/>
      <c r="AM127" s="10"/>
      <c r="AN127" s="12"/>
      <c r="AO127" s="15"/>
      <c r="AP127" s="15"/>
      <c r="AQ127" s="15"/>
    </row>
    <row r="128" spans="2:61">
      <c r="B128" s="12"/>
      <c r="C128" s="12"/>
      <c r="D128" s="12"/>
      <c r="E128" s="12"/>
      <c r="F128" s="12"/>
      <c r="G128" s="12"/>
      <c r="H128" s="12"/>
      <c r="I128" s="12"/>
      <c r="J128" s="12"/>
      <c r="K128" s="12"/>
      <c r="L128" s="12"/>
      <c r="M128" s="12"/>
      <c r="N128" s="10"/>
      <c r="O128" s="12"/>
      <c r="P128" s="10"/>
      <c r="Q128" s="10"/>
      <c r="R128" s="10"/>
      <c r="S128" s="10"/>
      <c r="T128" s="12"/>
      <c r="U128" s="12"/>
      <c r="W128" s="12"/>
      <c r="X128" s="12"/>
      <c r="Y128" s="12"/>
      <c r="Z128" s="12"/>
      <c r="AA128" s="12"/>
      <c r="AB128" s="12"/>
      <c r="AC128" s="12"/>
      <c r="AD128" s="12"/>
      <c r="AE128" s="12"/>
      <c r="AF128" s="12"/>
      <c r="AG128" s="12"/>
      <c r="AH128" s="10"/>
      <c r="AI128" s="12"/>
      <c r="AJ128" s="10"/>
      <c r="AK128" s="10"/>
      <c r="AL128" s="10"/>
      <c r="AM128" s="10"/>
      <c r="AN128" s="12"/>
      <c r="AO128" s="15"/>
      <c r="AP128" s="15"/>
      <c r="AQ128" s="15"/>
    </row>
    <row r="129" spans="2:43">
      <c r="B129" s="12"/>
      <c r="C129" s="12"/>
      <c r="D129" s="12"/>
      <c r="E129" s="12"/>
      <c r="F129" s="12"/>
      <c r="G129" s="12"/>
      <c r="H129" s="12"/>
      <c r="I129" s="12"/>
      <c r="J129" s="12"/>
      <c r="K129" s="12"/>
      <c r="L129" s="12"/>
      <c r="M129" s="12"/>
      <c r="N129" s="10"/>
      <c r="O129" s="12"/>
      <c r="P129" s="10"/>
      <c r="Q129" s="10"/>
      <c r="R129" s="10"/>
      <c r="S129" s="10"/>
      <c r="T129" s="12"/>
      <c r="U129" s="12"/>
      <c r="W129" s="12"/>
      <c r="X129" s="12"/>
      <c r="Y129" s="12"/>
      <c r="Z129" s="12"/>
      <c r="AA129" s="12"/>
      <c r="AB129" s="12"/>
      <c r="AC129" s="12"/>
      <c r="AD129" s="12"/>
      <c r="AE129" s="12"/>
      <c r="AF129" s="12"/>
      <c r="AG129" s="12"/>
      <c r="AH129" s="10"/>
      <c r="AI129" s="12"/>
      <c r="AJ129" s="10"/>
      <c r="AK129" s="10"/>
      <c r="AL129" s="10"/>
      <c r="AM129" s="10"/>
      <c r="AN129" s="12"/>
      <c r="AO129" s="15"/>
      <c r="AP129" s="15"/>
      <c r="AQ129" s="15"/>
    </row>
    <row r="130" spans="2:43">
      <c r="B130" s="12"/>
      <c r="C130" s="12"/>
      <c r="D130" s="12"/>
      <c r="E130" s="12"/>
      <c r="F130" s="12"/>
      <c r="G130" s="12"/>
      <c r="H130" s="12"/>
      <c r="I130" s="12"/>
      <c r="J130" s="12"/>
      <c r="K130" s="12"/>
      <c r="L130" s="12"/>
      <c r="M130" s="12"/>
      <c r="N130" s="10"/>
      <c r="O130" s="12"/>
      <c r="P130" s="10"/>
      <c r="Q130" s="10"/>
      <c r="R130" s="10"/>
      <c r="S130" s="10"/>
      <c r="T130" s="12"/>
      <c r="U130" s="12"/>
      <c r="W130" s="12"/>
      <c r="X130" s="12"/>
      <c r="Y130" s="12"/>
      <c r="Z130" s="12"/>
      <c r="AA130" s="12"/>
      <c r="AB130" s="12"/>
      <c r="AC130" s="12"/>
      <c r="AD130" s="12"/>
      <c r="AE130" s="12"/>
      <c r="AF130" s="12"/>
      <c r="AG130" s="12"/>
      <c r="AH130" s="10"/>
      <c r="AI130" s="12"/>
      <c r="AJ130" s="10"/>
      <c r="AK130" s="10"/>
      <c r="AL130" s="10"/>
      <c r="AM130" s="10"/>
      <c r="AN130" s="12"/>
      <c r="AO130" s="15"/>
      <c r="AP130" s="15"/>
      <c r="AQ130" s="15"/>
    </row>
    <row r="131" spans="2:43">
      <c r="B131" s="12"/>
      <c r="C131" s="12"/>
      <c r="D131" s="12"/>
      <c r="E131" s="12"/>
      <c r="F131" s="12"/>
      <c r="G131" s="12"/>
      <c r="H131" s="12"/>
      <c r="I131" s="12"/>
      <c r="J131" s="12"/>
      <c r="K131" s="12"/>
      <c r="L131" s="12"/>
      <c r="M131" s="12"/>
      <c r="N131" s="10"/>
      <c r="O131" s="12"/>
      <c r="P131" s="10"/>
      <c r="Q131" s="10"/>
      <c r="R131" s="10"/>
      <c r="S131" s="10"/>
      <c r="T131" s="12"/>
      <c r="U131" s="12"/>
      <c r="W131" s="12"/>
      <c r="X131" s="12"/>
      <c r="Y131" s="12"/>
      <c r="Z131" s="12"/>
      <c r="AA131" s="12"/>
      <c r="AB131" s="12"/>
      <c r="AC131" s="12"/>
      <c r="AD131" s="12"/>
      <c r="AE131" s="12"/>
      <c r="AF131" s="12"/>
      <c r="AG131" s="12"/>
      <c r="AH131" s="10"/>
      <c r="AI131" s="12"/>
      <c r="AJ131" s="10"/>
      <c r="AK131" s="10"/>
      <c r="AL131" s="10"/>
      <c r="AM131" s="10"/>
      <c r="AN131" s="12"/>
      <c r="AO131" s="15"/>
      <c r="AP131" s="15"/>
      <c r="AQ131" s="15"/>
    </row>
    <row r="132" spans="2:43">
      <c r="B132" s="12"/>
      <c r="C132" s="12"/>
      <c r="D132" s="12"/>
      <c r="E132" s="12"/>
      <c r="F132" s="12"/>
      <c r="G132" s="12"/>
      <c r="H132" s="12"/>
      <c r="I132" s="12"/>
      <c r="J132" s="12"/>
      <c r="K132" s="12"/>
      <c r="L132" s="12"/>
      <c r="M132" s="12"/>
      <c r="N132" s="10"/>
      <c r="O132" s="12"/>
      <c r="P132" s="10"/>
      <c r="Q132" s="10"/>
      <c r="R132" s="10"/>
      <c r="S132" s="10"/>
      <c r="T132" s="12"/>
      <c r="U132" s="12"/>
      <c r="W132" s="12"/>
      <c r="X132" s="12"/>
      <c r="Y132" s="12"/>
      <c r="Z132" s="12"/>
      <c r="AA132" s="12"/>
      <c r="AB132" s="12"/>
      <c r="AC132" s="12"/>
      <c r="AD132" s="12"/>
      <c r="AE132" s="12"/>
      <c r="AF132" s="12"/>
      <c r="AG132" s="12"/>
      <c r="AH132" s="10"/>
      <c r="AI132" s="12"/>
      <c r="AJ132" s="10"/>
      <c r="AK132" s="10"/>
      <c r="AL132" s="10"/>
      <c r="AM132" s="10"/>
      <c r="AN132" s="12"/>
      <c r="AO132" s="15"/>
      <c r="AP132" s="15"/>
      <c r="AQ132" s="15"/>
    </row>
    <row r="133" spans="2:43">
      <c r="B133" s="12"/>
      <c r="C133" s="12"/>
      <c r="D133" s="12"/>
      <c r="E133" s="12"/>
      <c r="F133" s="12"/>
      <c r="G133" s="12"/>
      <c r="H133" s="12"/>
      <c r="I133" s="12"/>
      <c r="J133" s="12"/>
      <c r="K133" s="12"/>
      <c r="L133" s="12"/>
      <c r="M133" s="12"/>
      <c r="N133" s="10"/>
      <c r="O133" s="12"/>
      <c r="P133" s="10"/>
      <c r="Q133" s="10"/>
      <c r="R133" s="10"/>
      <c r="S133" s="10"/>
      <c r="T133" s="12"/>
      <c r="U133" s="12"/>
      <c r="W133" s="12"/>
      <c r="X133" s="12"/>
      <c r="Y133" s="12"/>
      <c r="Z133" s="12"/>
      <c r="AA133" s="12"/>
      <c r="AB133" s="12"/>
      <c r="AC133" s="12"/>
      <c r="AD133" s="12"/>
      <c r="AE133" s="12"/>
      <c r="AF133" s="12"/>
      <c r="AG133" s="12"/>
      <c r="AH133" s="10"/>
      <c r="AI133" s="12"/>
      <c r="AJ133" s="10"/>
      <c r="AK133" s="10"/>
      <c r="AL133" s="10"/>
      <c r="AM133" s="10"/>
      <c r="AN133" s="12"/>
      <c r="AO133" s="15"/>
      <c r="AP133" s="15"/>
      <c r="AQ133" s="15"/>
    </row>
    <row r="134" spans="2:43">
      <c r="B134" s="12"/>
      <c r="C134" s="12"/>
      <c r="D134" s="12"/>
      <c r="E134" s="12"/>
      <c r="F134" s="12"/>
      <c r="G134" s="12"/>
      <c r="H134" s="12"/>
      <c r="I134" s="12"/>
      <c r="J134" s="12"/>
      <c r="K134" s="12"/>
      <c r="L134" s="12"/>
      <c r="M134" s="12"/>
      <c r="N134" s="10"/>
      <c r="O134" s="12"/>
      <c r="P134" s="10"/>
      <c r="Q134" s="10"/>
      <c r="R134" s="10"/>
      <c r="S134" s="10"/>
      <c r="T134" s="12"/>
      <c r="U134" s="12"/>
      <c r="W134" s="12"/>
      <c r="X134" s="12"/>
      <c r="Y134" s="12"/>
      <c r="Z134" s="12"/>
      <c r="AA134" s="12"/>
      <c r="AB134" s="12"/>
      <c r="AC134" s="12"/>
      <c r="AD134" s="12"/>
      <c r="AE134" s="12"/>
      <c r="AF134" s="12"/>
      <c r="AG134" s="12"/>
      <c r="AH134" s="10"/>
      <c r="AI134" s="12"/>
      <c r="AJ134" s="10"/>
      <c r="AK134" s="10"/>
      <c r="AL134" s="10"/>
      <c r="AM134" s="10"/>
      <c r="AN134" s="12"/>
      <c r="AO134" s="15"/>
      <c r="AP134" s="15"/>
      <c r="AQ134" s="15"/>
    </row>
    <row r="135" spans="2:43">
      <c r="B135" s="12"/>
      <c r="C135" s="12"/>
      <c r="D135" s="12"/>
      <c r="E135" s="12"/>
      <c r="F135" s="12"/>
      <c r="G135" s="12"/>
      <c r="H135" s="12"/>
      <c r="I135" s="12"/>
      <c r="J135" s="12"/>
      <c r="K135" s="12"/>
      <c r="L135" s="12"/>
      <c r="M135" s="12"/>
      <c r="N135" s="10"/>
      <c r="O135" s="12"/>
      <c r="P135" s="10"/>
      <c r="Q135" s="10"/>
      <c r="R135" s="10"/>
      <c r="S135" s="10"/>
      <c r="T135" s="12"/>
      <c r="U135" s="12"/>
      <c r="W135" s="12"/>
      <c r="X135" s="12"/>
      <c r="Y135" s="12"/>
      <c r="Z135" s="12"/>
      <c r="AA135" s="12"/>
      <c r="AB135" s="12"/>
      <c r="AC135" s="12"/>
      <c r="AD135" s="12"/>
      <c r="AE135" s="12"/>
      <c r="AF135" s="12"/>
      <c r="AG135" s="12"/>
      <c r="AH135" s="10"/>
      <c r="AI135" s="12"/>
      <c r="AJ135" s="10"/>
      <c r="AK135" s="10"/>
      <c r="AL135" s="10"/>
      <c r="AM135" s="10"/>
      <c r="AN135" s="12"/>
      <c r="AO135" s="15"/>
      <c r="AP135" s="15"/>
      <c r="AQ135" s="15"/>
    </row>
    <row r="136" spans="2:43">
      <c r="B136" s="12"/>
      <c r="C136" s="12"/>
      <c r="D136" s="12"/>
      <c r="E136" s="12"/>
      <c r="F136" s="12"/>
      <c r="G136" s="12"/>
      <c r="H136" s="12"/>
      <c r="I136" s="12"/>
      <c r="J136" s="12"/>
      <c r="K136" s="12"/>
      <c r="L136" s="12"/>
      <c r="M136" s="12"/>
      <c r="N136" s="10"/>
      <c r="O136" s="12"/>
      <c r="P136" s="10"/>
      <c r="Q136" s="10"/>
      <c r="R136" s="10"/>
      <c r="S136" s="10"/>
      <c r="T136" s="12"/>
      <c r="U136" s="12"/>
      <c r="W136" s="12"/>
      <c r="X136" s="12"/>
      <c r="Y136" s="12"/>
      <c r="Z136" s="12"/>
      <c r="AA136" s="12"/>
      <c r="AB136" s="12"/>
      <c r="AC136" s="12"/>
      <c r="AD136" s="12"/>
      <c r="AE136" s="12"/>
      <c r="AF136" s="12"/>
      <c r="AG136" s="12"/>
      <c r="AH136" s="10"/>
      <c r="AI136" s="12"/>
      <c r="AJ136" s="10"/>
      <c r="AK136" s="10"/>
      <c r="AL136" s="10"/>
      <c r="AM136" s="10"/>
      <c r="AN136" s="12"/>
      <c r="AO136" s="15"/>
      <c r="AP136" s="15"/>
      <c r="AQ136" s="15"/>
    </row>
    <row r="137" spans="2:43">
      <c r="B137" s="12"/>
      <c r="C137" s="12"/>
      <c r="D137" s="12"/>
      <c r="E137" s="12"/>
      <c r="F137" s="12"/>
      <c r="G137" s="12"/>
      <c r="H137" s="12"/>
      <c r="I137" s="12"/>
      <c r="J137" s="12"/>
      <c r="K137" s="12"/>
      <c r="L137" s="12"/>
      <c r="M137" s="12"/>
      <c r="N137" s="10"/>
      <c r="O137" s="12"/>
      <c r="P137" s="10"/>
      <c r="Q137" s="10"/>
      <c r="R137" s="10"/>
      <c r="S137" s="10"/>
      <c r="T137" s="12"/>
      <c r="U137" s="12"/>
      <c r="W137" s="12"/>
      <c r="X137" s="12"/>
      <c r="Y137" s="12"/>
      <c r="Z137" s="12"/>
      <c r="AA137" s="12"/>
      <c r="AB137" s="12"/>
      <c r="AC137" s="12"/>
      <c r="AD137" s="12"/>
      <c r="AE137" s="12"/>
      <c r="AF137" s="12"/>
      <c r="AG137" s="12"/>
      <c r="AH137" s="10"/>
      <c r="AI137" s="12"/>
      <c r="AJ137" s="10"/>
      <c r="AK137" s="10"/>
      <c r="AL137" s="10"/>
      <c r="AM137" s="10"/>
      <c r="AN137" s="12"/>
      <c r="AO137" s="15"/>
      <c r="AP137" s="15"/>
      <c r="AQ137" s="15"/>
    </row>
    <row r="138" spans="2:43">
      <c r="B138" s="12"/>
      <c r="C138" s="12"/>
      <c r="D138" s="12"/>
      <c r="E138" s="12"/>
      <c r="F138" s="12"/>
      <c r="G138" s="12"/>
      <c r="H138" s="12"/>
      <c r="I138" s="12"/>
      <c r="J138" s="12"/>
      <c r="K138" s="12"/>
      <c r="L138" s="12"/>
      <c r="M138" s="12"/>
      <c r="N138" s="10"/>
      <c r="O138" s="12"/>
      <c r="P138" s="10"/>
      <c r="Q138" s="10"/>
      <c r="R138" s="10"/>
      <c r="S138" s="10"/>
      <c r="T138" s="12"/>
      <c r="U138" s="12"/>
      <c r="W138" s="12"/>
      <c r="X138" s="12"/>
      <c r="Y138" s="12"/>
      <c r="Z138" s="12"/>
      <c r="AA138" s="12"/>
      <c r="AB138" s="12"/>
      <c r="AC138" s="12"/>
      <c r="AD138" s="12"/>
      <c r="AE138" s="12"/>
      <c r="AF138" s="12"/>
      <c r="AG138" s="12"/>
      <c r="AH138" s="10"/>
      <c r="AI138" s="12"/>
      <c r="AJ138" s="10"/>
      <c r="AK138" s="10"/>
      <c r="AL138" s="10"/>
      <c r="AM138" s="10"/>
      <c r="AN138" s="12"/>
      <c r="AO138" s="15"/>
      <c r="AP138" s="15"/>
      <c r="AQ138" s="15"/>
    </row>
    <row r="139" spans="2:43">
      <c r="B139" s="12"/>
      <c r="C139" s="12"/>
      <c r="D139" s="12"/>
      <c r="E139" s="12"/>
      <c r="F139" s="12"/>
      <c r="G139" s="12"/>
      <c r="H139" s="12"/>
      <c r="I139" s="12"/>
      <c r="J139" s="12"/>
      <c r="K139" s="12"/>
      <c r="L139" s="12"/>
      <c r="M139" s="12"/>
      <c r="N139" s="10"/>
      <c r="O139" s="12"/>
      <c r="P139" s="10"/>
      <c r="Q139" s="10"/>
      <c r="R139" s="10"/>
      <c r="S139" s="10"/>
      <c r="T139" s="12"/>
      <c r="U139" s="12"/>
      <c r="W139" s="12"/>
      <c r="X139" s="12"/>
      <c r="Y139" s="12"/>
      <c r="Z139" s="12"/>
      <c r="AA139" s="12"/>
      <c r="AB139" s="12"/>
      <c r="AC139" s="12"/>
      <c r="AD139" s="12"/>
      <c r="AE139" s="12"/>
      <c r="AF139" s="12"/>
      <c r="AG139" s="12"/>
      <c r="AH139" s="10"/>
      <c r="AI139" s="12"/>
      <c r="AJ139" s="10"/>
      <c r="AK139" s="10"/>
      <c r="AL139" s="10"/>
      <c r="AM139" s="10"/>
      <c r="AN139" s="12"/>
      <c r="AO139" s="15"/>
      <c r="AP139" s="15"/>
      <c r="AQ139" s="15"/>
    </row>
    <row r="140" spans="2:43">
      <c r="B140" s="12"/>
      <c r="C140" s="12"/>
      <c r="D140" s="12"/>
      <c r="E140" s="12"/>
      <c r="F140" s="12"/>
      <c r="G140" s="12"/>
      <c r="H140" s="12"/>
      <c r="I140" s="12"/>
      <c r="J140" s="12"/>
      <c r="K140" s="12"/>
      <c r="L140" s="12"/>
      <c r="M140" s="12"/>
      <c r="N140" s="10"/>
      <c r="O140" s="12"/>
      <c r="P140" s="10"/>
      <c r="Q140" s="10"/>
      <c r="R140" s="10"/>
      <c r="S140" s="10"/>
      <c r="T140" s="12"/>
      <c r="U140" s="12"/>
      <c r="W140" s="12"/>
      <c r="X140" s="12"/>
      <c r="Y140" s="12"/>
      <c r="Z140" s="12"/>
      <c r="AA140" s="12"/>
      <c r="AB140" s="12"/>
      <c r="AC140" s="12"/>
      <c r="AD140" s="12"/>
      <c r="AE140" s="12"/>
      <c r="AF140" s="12"/>
      <c r="AG140" s="12"/>
      <c r="AH140" s="10"/>
      <c r="AI140" s="12"/>
      <c r="AJ140" s="10"/>
      <c r="AK140" s="10"/>
      <c r="AL140" s="10"/>
      <c r="AM140" s="10"/>
      <c r="AN140" s="12"/>
      <c r="AO140" s="15"/>
      <c r="AP140" s="15"/>
      <c r="AQ140" s="15"/>
    </row>
    <row r="141" spans="2:43">
      <c r="B141" s="12"/>
      <c r="C141" s="12"/>
      <c r="D141" s="12"/>
      <c r="E141" s="12"/>
      <c r="F141" s="12"/>
      <c r="G141" s="12"/>
      <c r="H141" s="12"/>
      <c r="I141" s="12"/>
      <c r="J141" s="12"/>
      <c r="K141" s="12"/>
      <c r="L141" s="12"/>
      <c r="M141" s="12"/>
      <c r="N141" s="10"/>
      <c r="O141" s="12"/>
      <c r="P141" s="10"/>
      <c r="Q141" s="10"/>
      <c r="R141" s="10"/>
      <c r="S141" s="10"/>
      <c r="T141" s="12"/>
      <c r="U141" s="12"/>
      <c r="W141" s="12"/>
      <c r="X141" s="12"/>
      <c r="Y141" s="12"/>
      <c r="Z141" s="12"/>
      <c r="AA141" s="12"/>
      <c r="AB141" s="12"/>
      <c r="AC141" s="12"/>
      <c r="AD141" s="12"/>
      <c r="AE141" s="12"/>
      <c r="AF141" s="12"/>
      <c r="AG141" s="12"/>
      <c r="AH141" s="10"/>
      <c r="AI141" s="12"/>
      <c r="AJ141" s="10"/>
      <c r="AK141" s="10"/>
      <c r="AL141" s="10"/>
      <c r="AM141" s="10"/>
      <c r="AN141" s="12"/>
      <c r="AO141" s="15"/>
      <c r="AP141" s="15"/>
      <c r="AQ141" s="15"/>
    </row>
    <row r="142" spans="2:43">
      <c r="B142" s="12"/>
      <c r="C142" s="12"/>
      <c r="D142" s="12"/>
      <c r="E142" s="12"/>
      <c r="F142" s="12"/>
      <c r="G142" s="12"/>
      <c r="H142" s="12"/>
      <c r="I142" s="12"/>
      <c r="J142" s="12"/>
      <c r="K142" s="12"/>
      <c r="L142" s="12"/>
      <c r="M142" s="12"/>
      <c r="N142" s="10"/>
      <c r="O142" s="12"/>
      <c r="P142" s="10"/>
      <c r="Q142" s="10"/>
      <c r="R142" s="10"/>
      <c r="S142" s="10"/>
      <c r="T142" s="12"/>
      <c r="U142" s="12"/>
      <c r="W142" s="12"/>
      <c r="X142" s="12"/>
      <c r="Y142" s="12"/>
      <c r="Z142" s="12"/>
      <c r="AA142" s="12"/>
      <c r="AB142" s="12"/>
      <c r="AC142" s="12"/>
      <c r="AD142" s="12"/>
      <c r="AE142" s="12"/>
      <c r="AF142" s="12"/>
      <c r="AG142" s="12"/>
      <c r="AH142" s="10"/>
      <c r="AI142" s="12"/>
      <c r="AJ142" s="10"/>
      <c r="AK142" s="10"/>
      <c r="AL142" s="10"/>
      <c r="AM142" s="10"/>
      <c r="AN142" s="12"/>
      <c r="AO142" s="15"/>
      <c r="AP142" s="15"/>
      <c r="AQ142" s="15"/>
    </row>
    <row r="143" spans="2:43">
      <c r="B143" s="12"/>
      <c r="C143" s="12"/>
      <c r="D143" s="12"/>
      <c r="E143" s="12"/>
      <c r="F143" s="12"/>
      <c r="G143" s="12"/>
      <c r="H143" s="12"/>
      <c r="I143" s="12"/>
      <c r="J143" s="12"/>
      <c r="K143" s="12"/>
      <c r="L143" s="12"/>
      <c r="M143" s="12"/>
      <c r="N143" s="10"/>
      <c r="O143" s="12"/>
      <c r="P143" s="10"/>
      <c r="Q143" s="10"/>
      <c r="R143" s="10"/>
      <c r="S143" s="10"/>
      <c r="T143" s="12"/>
      <c r="U143" s="12"/>
      <c r="W143" s="12"/>
      <c r="X143" s="12"/>
      <c r="Y143" s="12"/>
      <c r="Z143" s="12"/>
      <c r="AA143" s="12"/>
      <c r="AB143" s="12"/>
      <c r="AC143" s="12"/>
      <c r="AD143" s="12"/>
      <c r="AE143" s="12"/>
      <c r="AF143" s="12"/>
      <c r="AG143" s="12"/>
      <c r="AH143" s="10"/>
      <c r="AI143" s="12"/>
      <c r="AJ143" s="10"/>
      <c r="AK143" s="10"/>
      <c r="AL143" s="10"/>
      <c r="AM143" s="10"/>
      <c r="AN143" s="12"/>
      <c r="AO143" s="15"/>
      <c r="AP143" s="15"/>
      <c r="AQ143" s="15"/>
    </row>
    <row r="144" spans="2:43">
      <c r="B144" s="12"/>
      <c r="C144" s="12"/>
      <c r="D144" s="12"/>
      <c r="E144" s="12"/>
      <c r="F144" s="12"/>
      <c r="G144" s="12"/>
      <c r="H144" s="12"/>
      <c r="I144" s="12"/>
      <c r="J144" s="12"/>
      <c r="K144" s="12"/>
      <c r="L144" s="12"/>
      <c r="M144" s="12"/>
      <c r="N144" s="10"/>
      <c r="O144" s="12"/>
      <c r="P144" s="10"/>
      <c r="Q144" s="10"/>
      <c r="R144" s="10"/>
      <c r="S144" s="10"/>
      <c r="T144" s="12"/>
      <c r="U144" s="12"/>
      <c r="W144" s="12"/>
      <c r="X144" s="12"/>
      <c r="Y144" s="12"/>
      <c r="Z144" s="12"/>
      <c r="AA144" s="12"/>
      <c r="AB144" s="12"/>
      <c r="AC144" s="12"/>
      <c r="AD144" s="12"/>
      <c r="AE144" s="12"/>
      <c r="AF144" s="12"/>
      <c r="AG144" s="12"/>
      <c r="AH144" s="10"/>
      <c r="AI144" s="12"/>
      <c r="AJ144" s="10"/>
      <c r="AK144" s="10"/>
      <c r="AL144" s="10"/>
      <c r="AM144" s="10"/>
      <c r="AN144" s="12"/>
      <c r="AO144" s="15"/>
      <c r="AP144" s="15"/>
      <c r="AQ144" s="15"/>
    </row>
    <row r="145" spans="2:43">
      <c r="B145" s="12"/>
      <c r="C145" s="12"/>
      <c r="D145" s="12"/>
      <c r="E145" s="12"/>
      <c r="F145" s="12"/>
      <c r="G145" s="12"/>
      <c r="H145" s="12"/>
      <c r="I145" s="12"/>
      <c r="J145" s="12"/>
      <c r="K145" s="12"/>
      <c r="L145" s="12"/>
      <c r="M145" s="12"/>
      <c r="N145" s="10"/>
      <c r="O145" s="12"/>
      <c r="P145" s="10"/>
      <c r="Q145" s="10"/>
      <c r="R145" s="10"/>
      <c r="S145" s="10"/>
      <c r="T145" s="12"/>
      <c r="U145" s="12"/>
      <c r="W145" s="12"/>
      <c r="X145" s="12"/>
      <c r="Y145" s="12"/>
      <c r="Z145" s="12"/>
      <c r="AA145" s="12"/>
      <c r="AB145" s="12"/>
      <c r="AC145" s="12"/>
      <c r="AD145" s="12"/>
      <c r="AE145" s="12"/>
      <c r="AF145" s="12"/>
      <c r="AG145" s="12"/>
      <c r="AH145" s="10"/>
      <c r="AI145" s="12"/>
      <c r="AJ145" s="10"/>
      <c r="AK145" s="10"/>
      <c r="AL145" s="10"/>
      <c r="AM145" s="10"/>
      <c r="AN145" s="12"/>
      <c r="AO145" s="15"/>
      <c r="AP145" s="15"/>
      <c r="AQ145" s="15"/>
    </row>
    <row r="146" spans="2:43">
      <c r="B146" s="12"/>
      <c r="C146" s="12"/>
      <c r="D146" s="12"/>
      <c r="E146" s="12"/>
      <c r="F146" s="12"/>
      <c r="G146" s="12"/>
      <c r="H146" s="12"/>
      <c r="I146" s="12"/>
      <c r="J146" s="12"/>
      <c r="K146" s="12"/>
      <c r="L146" s="12"/>
      <c r="M146" s="12"/>
      <c r="N146" s="10"/>
      <c r="O146" s="12"/>
      <c r="P146" s="10"/>
      <c r="Q146" s="10"/>
      <c r="R146" s="10"/>
      <c r="S146" s="10"/>
      <c r="T146" s="12"/>
      <c r="U146" s="12"/>
      <c r="W146" s="12"/>
      <c r="X146" s="12"/>
      <c r="Y146" s="12"/>
      <c r="Z146" s="12"/>
      <c r="AA146" s="12"/>
      <c r="AB146" s="12"/>
      <c r="AC146" s="12"/>
      <c r="AD146" s="12"/>
      <c r="AE146" s="12"/>
      <c r="AF146" s="12"/>
      <c r="AG146" s="12"/>
      <c r="AH146" s="10"/>
      <c r="AI146" s="12"/>
      <c r="AJ146" s="10"/>
      <c r="AK146" s="10"/>
      <c r="AL146" s="10"/>
      <c r="AM146" s="10"/>
      <c r="AN146" s="12"/>
      <c r="AO146" s="15"/>
      <c r="AP146" s="15"/>
      <c r="AQ146" s="15"/>
    </row>
    <row r="147" spans="2:43">
      <c r="B147" s="12"/>
      <c r="C147" s="12"/>
      <c r="D147" s="12"/>
      <c r="E147" s="12"/>
      <c r="F147" s="12"/>
      <c r="G147" s="12"/>
      <c r="H147" s="12"/>
      <c r="I147" s="12"/>
      <c r="J147" s="12"/>
      <c r="K147" s="12"/>
      <c r="L147" s="12"/>
      <c r="M147" s="12"/>
      <c r="N147" s="10"/>
      <c r="O147" s="12"/>
      <c r="P147" s="10"/>
      <c r="Q147" s="10"/>
      <c r="R147" s="10"/>
      <c r="S147" s="10"/>
      <c r="T147" s="12"/>
      <c r="U147" s="12"/>
      <c r="W147" s="12"/>
      <c r="X147" s="12"/>
      <c r="Y147" s="12"/>
      <c r="Z147" s="12"/>
      <c r="AA147" s="12"/>
      <c r="AB147" s="12"/>
      <c r="AC147" s="12"/>
      <c r="AD147" s="12"/>
      <c r="AE147" s="12"/>
      <c r="AF147" s="12"/>
      <c r="AG147" s="12"/>
      <c r="AH147" s="10"/>
      <c r="AI147" s="12"/>
      <c r="AJ147" s="10"/>
      <c r="AK147" s="10"/>
      <c r="AL147" s="10"/>
      <c r="AM147" s="10"/>
      <c r="AN147" s="12"/>
      <c r="AO147" s="15"/>
      <c r="AP147" s="15"/>
      <c r="AQ147" s="15"/>
    </row>
    <row r="148" spans="2:43">
      <c r="B148" s="12"/>
      <c r="C148" s="12"/>
      <c r="D148" s="12"/>
      <c r="E148" s="12"/>
      <c r="F148" s="12"/>
      <c r="G148" s="12"/>
      <c r="H148" s="12"/>
      <c r="I148" s="12"/>
      <c r="J148" s="12"/>
      <c r="K148" s="12"/>
      <c r="L148" s="12"/>
      <c r="M148" s="12"/>
      <c r="N148" s="10"/>
      <c r="O148" s="12"/>
      <c r="P148" s="10"/>
      <c r="Q148" s="10"/>
      <c r="R148" s="10"/>
      <c r="S148" s="10"/>
      <c r="T148" s="12"/>
      <c r="U148" s="12"/>
      <c r="W148" s="12"/>
      <c r="X148" s="12"/>
      <c r="Y148" s="12"/>
      <c r="Z148" s="12"/>
      <c r="AA148" s="12"/>
      <c r="AB148" s="12"/>
      <c r="AC148" s="12"/>
      <c r="AD148" s="12"/>
      <c r="AE148" s="12"/>
      <c r="AF148" s="12"/>
      <c r="AG148" s="12"/>
      <c r="AH148" s="10"/>
      <c r="AI148" s="12"/>
      <c r="AJ148" s="10"/>
      <c r="AK148" s="10"/>
      <c r="AL148" s="10"/>
      <c r="AM148" s="10"/>
      <c r="AN148" s="12"/>
      <c r="AO148" s="15"/>
      <c r="AP148" s="15"/>
      <c r="AQ148" s="15"/>
    </row>
    <row r="149" spans="2:43">
      <c r="B149" s="12"/>
      <c r="C149" s="12"/>
      <c r="D149" s="12"/>
      <c r="E149" s="12"/>
      <c r="F149" s="12"/>
      <c r="G149" s="12"/>
      <c r="H149" s="12"/>
      <c r="I149" s="12"/>
      <c r="J149" s="12"/>
      <c r="K149" s="12"/>
      <c r="L149" s="12"/>
      <c r="M149" s="12"/>
      <c r="N149" s="10"/>
      <c r="O149" s="12"/>
      <c r="P149" s="10"/>
      <c r="Q149" s="10"/>
      <c r="R149" s="10"/>
      <c r="S149" s="10"/>
      <c r="T149" s="12"/>
      <c r="U149" s="12"/>
      <c r="W149" s="12"/>
      <c r="X149" s="12"/>
      <c r="Y149" s="12"/>
      <c r="Z149" s="12"/>
      <c r="AA149" s="12"/>
      <c r="AB149" s="12"/>
      <c r="AC149" s="12"/>
      <c r="AD149" s="12"/>
      <c r="AE149" s="12"/>
      <c r="AF149" s="12"/>
      <c r="AG149" s="12"/>
      <c r="AH149" s="10"/>
      <c r="AI149" s="12"/>
      <c r="AJ149" s="10"/>
      <c r="AK149" s="10"/>
      <c r="AL149" s="10"/>
      <c r="AM149" s="10"/>
      <c r="AN149" s="12"/>
      <c r="AO149" s="15"/>
      <c r="AP149" s="15"/>
      <c r="AQ149" s="15"/>
    </row>
    <row r="150" spans="2:43">
      <c r="B150" s="12"/>
      <c r="C150" s="12"/>
      <c r="D150" s="12"/>
      <c r="E150" s="12"/>
      <c r="F150" s="12"/>
      <c r="G150" s="12"/>
      <c r="H150" s="12"/>
      <c r="I150" s="12"/>
      <c r="J150" s="12"/>
      <c r="K150" s="12"/>
      <c r="L150" s="12"/>
      <c r="M150" s="12"/>
      <c r="N150" s="10"/>
      <c r="O150" s="12"/>
      <c r="P150" s="10"/>
      <c r="Q150" s="10"/>
      <c r="R150" s="10"/>
      <c r="S150" s="10"/>
      <c r="T150" s="12"/>
      <c r="U150" s="12"/>
      <c r="W150" s="12"/>
      <c r="X150" s="12"/>
      <c r="Y150" s="12"/>
      <c r="Z150" s="12"/>
      <c r="AA150" s="12"/>
      <c r="AB150" s="12"/>
      <c r="AC150" s="12"/>
      <c r="AD150" s="12"/>
      <c r="AE150" s="12"/>
      <c r="AF150" s="12"/>
      <c r="AG150" s="12"/>
      <c r="AH150" s="10"/>
      <c r="AI150" s="12"/>
      <c r="AJ150" s="10"/>
      <c r="AK150" s="10"/>
      <c r="AL150" s="10"/>
      <c r="AM150" s="10"/>
      <c r="AN150" s="12"/>
      <c r="AO150" s="15"/>
      <c r="AP150" s="15"/>
      <c r="AQ150" s="15"/>
    </row>
    <row r="151" spans="2:43">
      <c r="B151" s="12"/>
      <c r="C151" s="12"/>
      <c r="D151" s="12"/>
      <c r="E151" s="12"/>
      <c r="F151" s="12"/>
      <c r="G151" s="12"/>
      <c r="H151" s="12"/>
      <c r="I151" s="12"/>
      <c r="J151" s="12"/>
      <c r="K151" s="12"/>
      <c r="L151" s="12"/>
      <c r="M151" s="12"/>
      <c r="N151" s="10"/>
      <c r="O151" s="12"/>
      <c r="P151" s="10"/>
      <c r="Q151" s="10"/>
      <c r="R151" s="10"/>
      <c r="S151" s="10"/>
      <c r="T151" s="12"/>
      <c r="U151" s="12"/>
      <c r="W151" s="12"/>
      <c r="X151" s="12"/>
      <c r="Y151" s="12"/>
      <c r="Z151" s="12"/>
      <c r="AA151" s="12"/>
      <c r="AB151" s="12"/>
      <c r="AC151" s="12"/>
      <c r="AD151" s="12"/>
      <c r="AE151" s="12"/>
      <c r="AF151" s="12"/>
      <c r="AG151" s="12"/>
      <c r="AH151" s="10"/>
      <c r="AI151" s="12"/>
      <c r="AJ151" s="10"/>
      <c r="AK151" s="10"/>
      <c r="AL151" s="10"/>
      <c r="AM151" s="10"/>
      <c r="AN151" s="12"/>
      <c r="AO151" s="15"/>
      <c r="AP151" s="15"/>
      <c r="AQ151" s="15"/>
    </row>
    <row r="152" spans="2:43">
      <c r="B152" s="12"/>
      <c r="C152" s="12"/>
      <c r="D152" s="12"/>
      <c r="E152" s="12"/>
      <c r="F152" s="12"/>
      <c r="G152" s="12"/>
      <c r="H152" s="12"/>
      <c r="I152" s="12"/>
      <c r="J152" s="12"/>
      <c r="K152" s="12"/>
      <c r="L152" s="12"/>
      <c r="M152" s="12"/>
      <c r="N152" s="10"/>
      <c r="O152" s="12"/>
      <c r="P152" s="10"/>
      <c r="Q152" s="10"/>
      <c r="R152" s="10"/>
      <c r="S152" s="10"/>
      <c r="T152" s="12"/>
      <c r="U152" s="12"/>
      <c r="W152" s="12"/>
      <c r="X152" s="12"/>
      <c r="Y152" s="12"/>
      <c r="Z152" s="12"/>
      <c r="AA152" s="12"/>
      <c r="AB152" s="12"/>
      <c r="AC152" s="12"/>
      <c r="AD152" s="12"/>
      <c r="AE152" s="12"/>
      <c r="AF152" s="12"/>
      <c r="AG152" s="12"/>
      <c r="AH152" s="10"/>
      <c r="AI152" s="12"/>
      <c r="AJ152" s="10"/>
      <c r="AK152" s="10"/>
      <c r="AL152" s="10"/>
      <c r="AM152" s="10"/>
      <c r="AN152" s="12"/>
      <c r="AO152" s="15"/>
      <c r="AP152" s="15"/>
      <c r="AQ152" s="15"/>
    </row>
    <row r="153" spans="2:43">
      <c r="B153" s="12"/>
      <c r="C153" s="12"/>
      <c r="D153" s="12"/>
      <c r="E153" s="12"/>
      <c r="F153" s="12"/>
      <c r="G153" s="12"/>
      <c r="H153" s="12"/>
      <c r="I153" s="12"/>
      <c r="J153" s="12"/>
      <c r="K153" s="12"/>
      <c r="L153" s="12"/>
      <c r="M153" s="12"/>
      <c r="N153" s="10"/>
      <c r="O153" s="12"/>
      <c r="P153" s="10"/>
      <c r="Q153" s="10"/>
      <c r="R153" s="10"/>
      <c r="S153" s="10"/>
      <c r="T153" s="12"/>
      <c r="U153" s="12"/>
      <c r="W153" s="12"/>
      <c r="X153" s="12"/>
      <c r="Y153" s="12"/>
      <c r="Z153" s="12"/>
      <c r="AA153" s="12"/>
      <c r="AB153" s="12"/>
      <c r="AC153" s="12"/>
      <c r="AD153" s="12"/>
      <c r="AE153" s="12"/>
      <c r="AF153" s="12"/>
      <c r="AG153" s="12"/>
      <c r="AH153" s="10"/>
      <c r="AI153" s="12"/>
      <c r="AJ153" s="10"/>
      <c r="AK153" s="10"/>
      <c r="AL153" s="10"/>
      <c r="AM153" s="10"/>
      <c r="AN153" s="12"/>
      <c r="AO153" s="15"/>
      <c r="AP153" s="15"/>
      <c r="AQ153" s="15"/>
    </row>
    <row r="154" spans="2:43">
      <c r="B154" s="12"/>
      <c r="C154" s="12"/>
      <c r="D154" s="12"/>
      <c r="E154" s="12"/>
      <c r="F154" s="12"/>
      <c r="G154" s="12"/>
      <c r="H154" s="12"/>
      <c r="I154" s="12"/>
      <c r="J154" s="12"/>
      <c r="K154" s="12"/>
      <c r="L154" s="12"/>
      <c r="M154" s="12"/>
      <c r="N154" s="10"/>
      <c r="O154" s="12"/>
      <c r="P154" s="10"/>
      <c r="Q154" s="10"/>
      <c r="R154" s="10"/>
      <c r="S154" s="10"/>
      <c r="T154" s="12"/>
      <c r="U154" s="12"/>
      <c r="W154" s="12"/>
      <c r="X154" s="12"/>
      <c r="Y154" s="12"/>
      <c r="Z154" s="12"/>
      <c r="AA154" s="12"/>
      <c r="AB154" s="12"/>
      <c r="AC154" s="12"/>
      <c r="AD154" s="12"/>
      <c r="AE154" s="12"/>
      <c r="AF154" s="12"/>
      <c r="AG154" s="12"/>
      <c r="AH154" s="10"/>
      <c r="AI154" s="12"/>
      <c r="AJ154" s="10"/>
      <c r="AK154" s="10"/>
      <c r="AL154" s="10"/>
      <c r="AM154" s="10"/>
      <c r="AN154" s="12"/>
      <c r="AO154" s="15"/>
      <c r="AP154" s="15"/>
      <c r="AQ154" s="15"/>
    </row>
    <row r="155" spans="2:43">
      <c r="B155" s="12"/>
      <c r="C155" s="12"/>
      <c r="D155" s="12"/>
      <c r="E155" s="12"/>
      <c r="F155" s="12"/>
      <c r="G155" s="12"/>
      <c r="H155" s="12"/>
      <c r="I155" s="12"/>
      <c r="J155" s="12"/>
      <c r="K155" s="12"/>
      <c r="L155" s="12"/>
      <c r="M155" s="12"/>
      <c r="N155" s="10"/>
      <c r="O155" s="12"/>
      <c r="P155" s="10"/>
      <c r="Q155" s="10"/>
      <c r="R155" s="10"/>
      <c r="S155" s="10"/>
      <c r="T155" s="12"/>
      <c r="U155" s="12"/>
      <c r="W155" s="12"/>
      <c r="X155" s="12"/>
      <c r="Y155" s="12"/>
      <c r="Z155" s="12"/>
      <c r="AA155" s="12"/>
      <c r="AB155" s="12"/>
      <c r="AC155" s="12"/>
      <c r="AD155" s="12"/>
      <c r="AE155" s="12"/>
      <c r="AF155" s="12"/>
      <c r="AG155" s="12"/>
      <c r="AH155" s="10"/>
      <c r="AI155" s="12"/>
      <c r="AJ155" s="10"/>
      <c r="AK155" s="10"/>
      <c r="AL155" s="10"/>
      <c r="AM155" s="10"/>
      <c r="AN155" s="12"/>
      <c r="AO155" s="15"/>
      <c r="AP155" s="15"/>
      <c r="AQ155" s="15"/>
    </row>
    <row r="156" spans="2:43">
      <c r="B156" s="12"/>
      <c r="C156" s="12"/>
      <c r="D156" s="12"/>
      <c r="E156" s="12"/>
      <c r="F156" s="12"/>
      <c r="G156" s="12"/>
      <c r="H156" s="12"/>
      <c r="I156" s="12"/>
      <c r="J156" s="12"/>
      <c r="K156" s="12"/>
      <c r="L156" s="12"/>
      <c r="M156" s="12"/>
      <c r="N156" s="10"/>
      <c r="O156" s="12"/>
      <c r="P156" s="10"/>
      <c r="Q156" s="10"/>
      <c r="R156" s="10"/>
      <c r="S156" s="10"/>
      <c r="T156" s="12"/>
      <c r="U156" s="12"/>
      <c r="W156" s="12"/>
      <c r="X156" s="12"/>
      <c r="Y156" s="12"/>
      <c r="Z156" s="12"/>
      <c r="AA156" s="12"/>
      <c r="AB156" s="12"/>
      <c r="AC156" s="12"/>
      <c r="AD156" s="12"/>
      <c r="AE156" s="12"/>
      <c r="AF156" s="12"/>
      <c r="AG156" s="12"/>
      <c r="AH156" s="10"/>
      <c r="AI156" s="12"/>
      <c r="AJ156" s="10"/>
      <c r="AK156" s="10"/>
      <c r="AL156" s="10"/>
      <c r="AM156" s="10"/>
      <c r="AN156" s="12"/>
      <c r="AO156" s="15"/>
      <c r="AP156" s="15"/>
      <c r="AQ156" s="15"/>
    </row>
    <row r="157" spans="2:43">
      <c r="B157" s="12"/>
      <c r="C157" s="12"/>
      <c r="D157" s="12"/>
      <c r="E157" s="12"/>
      <c r="F157" s="12"/>
      <c r="G157" s="12"/>
      <c r="H157" s="12"/>
      <c r="I157" s="12"/>
      <c r="J157" s="12"/>
      <c r="K157" s="12"/>
      <c r="L157" s="12"/>
      <c r="M157" s="12"/>
      <c r="N157" s="10"/>
      <c r="O157" s="12"/>
      <c r="P157" s="10"/>
      <c r="Q157" s="10"/>
      <c r="R157" s="10"/>
      <c r="S157" s="10"/>
      <c r="T157" s="12"/>
      <c r="U157" s="12"/>
      <c r="W157" s="12"/>
      <c r="X157" s="12"/>
      <c r="Y157" s="12"/>
      <c r="Z157" s="12"/>
      <c r="AA157" s="12"/>
      <c r="AB157" s="12"/>
      <c r="AC157" s="12"/>
      <c r="AD157" s="12"/>
      <c r="AE157" s="12"/>
      <c r="AF157" s="12"/>
      <c r="AG157" s="12"/>
      <c r="AH157" s="10"/>
      <c r="AI157" s="12"/>
      <c r="AJ157" s="10"/>
      <c r="AK157" s="10"/>
      <c r="AL157" s="10"/>
      <c r="AM157" s="10"/>
      <c r="AN157" s="12"/>
      <c r="AO157" s="15"/>
      <c r="AP157" s="15"/>
      <c r="AQ157" s="15"/>
    </row>
    <row r="158" spans="2:43">
      <c r="B158" s="12"/>
      <c r="C158" s="12"/>
      <c r="D158" s="12"/>
      <c r="E158" s="12"/>
      <c r="F158" s="12"/>
      <c r="G158" s="12"/>
      <c r="H158" s="12"/>
      <c r="I158" s="12"/>
      <c r="J158" s="12"/>
      <c r="K158" s="12"/>
      <c r="L158" s="12"/>
      <c r="M158" s="12"/>
      <c r="N158" s="10"/>
      <c r="O158" s="12"/>
      <c r="P158" s="10"/>
      <c r="Q158" s="10"/>
      <c r="R158" s="10"/>
      <c r="S158" s="10"/>
      <c r="T158" s="12"/>
      <c r="U158" s="12"/>
      <c r="W158" s="12"/>
      <c r="X158" s="12"/>
      <c r="Y158" s="12"/>
      <c r="Z158" s="12"/>
      <c r="AA158" s="12"/>
      <c r="AB158" s="12"/>
      <c r="AC158" s="12"/>
      <c r="AD158" s="12"/>
      <c r="AE158" s="12"/>
      <c r="AF158" s="12"/>
      <c r="AG158" s="12"/>
      <c r="AH158" s="10"/>
      <c r="AI158" s="12"/>
      <c r="AJ158" s="10"/>
      <c r="AK158" s="10"/>
      <c r="AL158" s="10"/>
      <c r="AM158" s="10"/>
      <c r="AN158" s="12"/>
      <c r="AO158" s="15"/>
      <c r="AP158" s="15"/>
      <c r="AQ158" s="15"/>
    </row>
    <row r="159" spans="2:43">
      <c r="B159" s="12"/>
      <c r="C159" s="12"/>
      <c r="D159" s="12"/>
      <c r="E159" s="12"/>
      <c r="F159" s="12"/>
      <c r="G159" s="12"/>
      <c r="H159" s="12"/>
      <c r="I159" s="12"/>
      <c r="J159" s="12"/>
      <c r="K159" s="12"/>
      <c r="L159" s="12"/>
      <c r="M159" s="12"/>
      <c r="N159" s="10"/>
      <c r="O159" s="12"/>
      <c r="P159" s="10"/>
      <c r="Q159" s="10"/>
      <c r="R159" s="10"/>
      <c r="S159" s="10"/>
      <c r="T159" s="12"/>
      <c r="U159" s="12"/>
      <c r="W159" s="12"/>
      <c r="X159" s="12"/>
      <c r="Y159" s="12"/>
      <c r="Z159" s="12"/>
      <c r="AA159" s="12"/>
      <c r="AB159" s="12"/>
      <c r="AC159" s="12"/>
      <c r="AD159" s="12"/>
      <c r="AE159" s="12"/>
      <c r="AF159" s="12"/>
      <c r="AG159" s="12"/>
      <c r="AH159" s="10"/>
      <c r="AI159" s="12"/>
      <c r="AJ159" s="10"/>
      <c r="AK159" s="10"/>
      <c r="AL159" s="10"/>
      <c r="AM159" s="10"/>
      <c r="AN159" s="12"/>
      <c r="AO159" s="15"/>
      <c r="AP159" s="15"/>
      <c r="AQ159" s="15"/>
    </row>
    <row r="160" spans="2:43">
      <c r="B160" s="12"/>
      <c r="C160" s="12"/>
      <c r="D160" s="12"/>
      <c r="E160" s="12"/>
      <c r="F160" s="12"/>
      <c r="G160" s="12"/>
      <c r="H160" s="12"/>
      <c r="I160" s="12"/>
      <c r="J160" s="12"/>
      <c r="K160" s="12"/>
      <c r="L160" s="12"/>
      <c r="M160" s="12"/>
      <c r="N160" s="10"/>
      <c r="O160" s="12"/>
      <c r="P160" s="10"/>
      <c r="Q160" s="10"/>
      <c r="R160" s="10"/>
      <c r="S160" s="10"/>
      <c r="T160" s="12"/>
      <c r="U160" s="12"/>
      <c r="W160" s="12"/>
      <c r="X160" s="12"/>
      <c r="Y160" s="12"/>
      <c r="Z160" s="12"/>
      <c r="AA160" s="12"/>
      <c r="AB160" s="12"/>
      <c r="AC160" s="12"/>
      <c r="AD160" s="12"/>
      <c r="AE160" s="12"/>
      <c r="AF160" s="12"/>
      <c r="AG160" s="12"/>
      <c r="AH160" s="10"/>
      <c r="AI160" s="12"/>
      <c r="AJ160" s="10"/>
      <c r="AK160" s="10"/>
      <c r="AL160" s="10"/>
      <c r="AM160" s="10"/>
      <c r="AN160" s="12"/>
      <c r="AO160" s="15"/>
      <c r="AP160" s="15"/>
      <c r="AQ160" s="15"/>
    </row>
    <row r="161" spans="2:43">
      <c r="B161" s="12"/>
      <c r="C161" s="12"/>
      <c r="D161" s="12"/>
      <c r="E161" s="12"/>
      <c r="F161" s="12"/>
      <c r="G161" s="12"/>
      <c r="H161" s="12"/>
      <c r="I161" s="12"/>
      <c r="J161" s="12"/>
      <c r="K161" s="12"/>
      <c r="L161" s="12"/>
      <c r="M161" s="12"/>
      <c r="N161" s="10"/>
      <c r="O161" s="12"/>
      <c r="P161" s="10"/>
      <c r="Q161" s="10"/>
      <c r="R161" s="10"/>
      <c r="S161" s="10"/>
      <c r="T161" s="12"/>
      <c r="U161" s="12"/>
      <c r="W161" s="12"/>
      <c r="X161" s="12"/>
      <c r="Y161" s="12"/>
      <c r="Z161" s="12"/>
      <c r="AA161" s="12"/>
      <c r="AB161" s="12"/>
      <c r="AC161" s="12"/>
      <c r="AD161" s="12"/>
      <c r="AE161" s="12"/>
      <c r="AF161" s="12"/>
      <c r="AG161" s="12"/>
      <c r="AH161" s="10"/>
      <c r="AI161" s="12"/>
      <c r="AJ161" s="10"/>
      <c r="AK161" s="10"/>
      <c r="AL161" s="10"/>
      <c r="AM161" s="10"/>
      <c r="AN161" s="12"/>
      <c r="AO161" s="15"/>
      <c r="AP161" s="15"/>
      <c r="AQ161" s="15"/>
    </row>
    <row r="162" spans="2:43">
      <c r="B162" s="12"/>
      <c r="C162" s="12"/>
      <c r="D162" s="12"/>
      <c r="E162" s="12"/>
      <c r="F162" s="12"/>
      <c r="G162" s="12"/>
      <c r="H162" s="12"/>
      <c r="I162" s="12"/>
      <c r="J162" s="12"/>
      <c r="K162" s="12"/>
      <c r="L162" s="12"/>
      <c r="M162" s="12"/>
      <c r="N162" s="10"/>
      <c r="O162" s="12"/>
      <c r="P162" s="10"/>
      <c r="Q162" s="10"/>
      <c r="R162" s="10"/>
      <c r="S162" s="10"/>
      <c r="T162" s="12"/>
      <c r="U162" s="12"/>
      <c r="W162" s="12"/>
      <c r="X162" s="12"/>
      <c r="Y162" s="12"/>
      <c r="Z162" s="12"/>
      <c r="AA162" s="12"/>
      <c r="AB162" s="12"/>
      <c r="AC162" s="12"/>
      <c r="AD162" s="12"/>
      <c r="AE162" s="12"/>
      <c r="AF162" s="12"/>
      <c r="AG162" s="12"/>
      <c r="AH162" s="10"/>
      <c r="AI162" s="12"/>
      <c r="AJ162" s="10"/>
      <c r="AK162" s="10"/>
      <c r="AL162" s="10"/>
      <c r="AM162" s="10"/>
      <c r="AN162" s="12"/>
      <c r="AO162" s="15"/>
      <c r="AP162" s="15"/>
      <c r="AQ162" s="15"/>
    </row>
    <row r="163" spans="2:43">
      <c r="B163" s="12"/>
      <c r="C163" s="12"/>
      <c r="D163" s="12"/>
      <c r="E163" s="12"/>
      <c r="F163" s="12"/>
      <c r="G163" s="12"/>
      <c r="H163" s="12"/>
      <c r="I163" s="12"/>
      <c r="J163" s="12"/>
      <c r="K163" s="12"/>
      <c r="L163" s="12"/>
      <c r="M163" s="12"/>
      <c r="N163" s="10"/>
      <c r="O163" s="12"/>
      <c r="P163" s="10"/>
      <c r="Q163" s="10"/>
      <c r="R163" s="10"/>
      <c r="S163" s="10"/>
      <c r="T163" s="12"/>
      <c r="U163" s="12"/>
      <c r="W163" s="12"/>
      <c r="X163" s="12"/>
      <c r="Y163" s="12"/>
      <c r="Z163" s="12"/>
      <c r="AA163" s="12"/>
      <c r="AB163" s="12"/>
      <c r="AC163" s="12"/>
      <c r="AD163" s="12"/>
      <c r="AE163" s="12"/>
      <c r="AF163" s="12"/>
      <c r="AG163" s="12"/>
      <c r="AH163" s="10"/>
      <c r="AI163" s="12"/>
      <c r="AJ163" s="10"/>
      <c r="AK163" s="10"/>
      <c r="AL163" s="10"/>
      <c r="AM163" s="10"/>
      <c r="AN163" s="12"/>
      <c r="AO163" s="15"/>
      <c r="AP163" s="15"/>
      <c r="AQ163" s="15"/>
    </row>
    <row r="164" spans="2:43">
      <c r="B164" s="12"/>
      <c r="C164" s="12"/>
      <c r="D164" s="12"/>
      <c r="E164" s="12"/>
      <c r="F164" s="12"/>
      <c r="G164" s="12"/>
      <c r="H164" s="12"/>
      <c r="I164" s="12"/>
      <c r="J164" s="12"/>
      <c r="K164" s="12"/>
      <c r="L164" s="12"/>
      <c r="M164" s="12"/>
      <c r="N164" s="10"/>
      <c r="O164" s="12"/>
      <c r="P164" s="10"/>
      <c r="Q164" s="10"/>
      <c r="R164" s="10"/>
      <c r="S164" s="10"/>
      <c r="T164" s="12"/>
      <c r="U164" s="12"/>
      <c r="W164" s="12"/>
      <c r="X164" s="12"/>
      <c r="Y164" s="12"/>
      <c r="Z164" s="12"/>
      <c r="AA164" s="12"/>
      <c r="AB164" s="12"/>
      <c r="AC164" s="12"/>
      <c r="AD164" s="12"/>
      <c r="AE164" s="12"/>
      <c r="AF164" s="12"/>
      <c r="AG164" s="12"/>
      <c r="AH164" s="10"/>
      <c r="AI164" s="12"/>
      <c r="AJ164" s="10"/>
      <c r="AK164" s="10"/>
      <c r="AL164" s="10"/>
      <c r="AM164" s="10"/>
      <c r="AN164" s="12"/>
      <c r="AO164" s="15"/>
      <c r="AP164" s="15"/>
      <c r="AQ164" s="15"/>
    </row>
    <row r="165" spans="2:43">
      <c r="B165" s="12"/>
      <c r="C165" s="12"/>
      <c r="D165" s="12"/>
      <c r="E165" s="12"/>
      <c r="F165" s="12"/>
      <c r="G165" s="12"/>
      <c r="H165" s="12"/>
      <c r="I165" s="12"/>
      <c r="J165" s="12"/>
      <c r="K165" s="12"/>
      <c r="L165" s="12"/>
      <c r="M165" s="12"/>
      <c r="N165" s="10"/>
      <c r="O165" s="12"/>
      <c r="P165" s="10"/>
      <c r="Q165" s="10"/>
      <c r="R165" s="10"/>
      <c r="S165" s="10"/>
      <c r="T165" s="12"/>
      <c r="U165" s="12"/>
      <c r="W165" s="12"/>
      <c r="X165" s="12"/>
      <c r="Y165" s="12"/>
      <c r="Z165" s="12"/>
      <c r="AA165" s="12"/>
      <c r="AB165" s="12"/>
      <c r="AC165" s="12"/>
      <c r="AD165" s="12"/>
      <c r="AE165" s="12"/>
      <c r="AF165" s="12"/>
      <c r="AG165" s="12"/>
      <c r="AH165" s="10"/>
      <c r="AI165" s="12"/>
      <c r="AJ165" s="10"/>
      <c r="AK165" s="10"/>
      <c r="AL165" s="10"/>
      <c r="AM165" s="10"/>
      <c r="AN165" s="12"/>
      <c r="AO165" s="15"/>
      <c r="AP165" s="15"/>
      <c r="AQ165" s="15"/>
    </row>
    <row r="166" spans="2:43">
      <c r="B166" s="12"/>
      <c r="C166" s="12"/>
      <c r="D166" s="12"/>
      <c r="E166" s="12"/>
      <c r="F166" s="12"/>
      <c r="G166" s="12"/>
      <c r="H166" s="12"/>
      <c r="I166" s="12"/>
      <c r="J166" s="12"/>
      <c r="K166" s="12"/>
      <c r="L166" s="12"/>
      <c r="M166" s="12"/>
      <c r="N166" s="10"/>
      <c r="O166" s="12"/>
      <c r="P166" s="10"/>
      <c r="Q166" s="10"/>
      <c r="R166" s="10"/>
      <c r="S166" s="10"/>
      <c r="T166" s="12"/>
      <c r="U166" s="12"/>
      <c r="W166" s="12"/>
      <c r="X166" s="12"/>
      <c r="Y166" s="12"/>
      <c r="Z166" s="12"/>
      <c r="AA166" s="12"/>
      <c r="AB166" s="12"/>
      <c r="AC166" s="12"/>
      <c r="AD166" s="12"/>
      <c r="AE166" s="12"/>
      <c r="AF166" s="12"/>
      <c r="AG166" s="12"/>
      <c r="AH166" s="10"/>
      <c r="AI166" s="12"/>
      <c r="AJ166" s="10"/>
      <c r="AK166" s="10"/>
      <c r="AL166" s="10"/>
      <c r="AM166" s="10"/>
      <c r="AN166" s="12"/>
      <c r="AO166" s="15"/>
      <c r="AP166" s="15"/>
      <c r="AQ166" s="15"/>
    </row>
    <row r="167" spans="2:43">
      <c r="B167" s="12"/>
      <c r="C167" s="12"/>
      <c r="D167" s="12"/>
      <c r="E167" s="12"/>
      <c r="F167" s="12"/>
      <c r="G167" s="12"/>
      <c r="H167" s="12"/>
      <c r="I167" s="12"/>
      <c r="J167" s="12"/>
      <c r="K167" s="12"/>
      <c r="L167" s="12"/>
      <c r="M167" s="12"/>
      <c r="N167" s="10"/>
      <c r="O167" s="12"/>
      <c r="P167" s="10"/>
      <c r="Q167" s="10"/>
      <c r="R167" s="10"/>
      <c r="S167" s="10"/>
      <c r="T167" s="12"/>
      <c r="U167" s="12"/>
      <c r="W167" s="12"/>
      <c r="X167" s="12"/>
      <c r="Y167" s="12"/>
      <c r="Z167" s="12"/>
      <c r="AA167" s="12"/>
      <c r="AB167" s="12"/>
      <c r="AC167" s="12"/>
      <c r="AD167" s="12"/>
      <c r="AE167" s="12"/>
      <c r="AF167" s="12"/>
      <c r="AG167" s="12"/>
      <c r="AH167" s="10"/>
      <c r="AI167" s="12"/>
      <c r="AJ167" s="10"/>
      <c r="AK167" s="10"/>
      <c r="AL167" s="10"/>
      <c r="AM167" s="10"/>
      <c r="AN167" s="12"/>
      <c r="AO167" s="15"/>
      <c r="AP167" s="15"/>
      <c r="AQ167" s="15"/>
    </row>
    <row r="168" spans="2:43">
      <c r="B168" s="12"/>
      <c r="C168" s="12"/>
      <c r="D168" s="12"/>
      <c r="E168" s="12"/>
      <c r="F168" s="12"/>
      <c r="G168" s="12"/>
      <c r="H168" s="12"/>
      <c r="I168" s="12"/>
      <c r="J168" s="12"/>
      <c r="K168" s="12"/>
      <c r="L168" s="12"/>
      <c r="M168" s="12"/>
      <c r="N168" s="10"/>
      <c r="O168" s="12"/>
      <c r="P168" s="10"/>
      <c r="Q168" s="10"/>
      <c r="R168" s="10"/>
      <c r="S168" s="10"/>
      <c r="T168" s="12"/>
      <c r="U168" s="12"/>
      <c r="W168" s="12"/>
      <c r="X168" s="12"/>
      <c r="Y168" s="12"/>
      <c r="Z168" s="12"/>
      <c r="AA168" s="12"/>
      <c r="AB168" s="12"/>
      <c r="AC168" s="12"/>
      <c r="AD168" s="12"/>
      <c r="AE168" s="12"/>
      <c r="AF168" s="12"/>
      <c r="AG168" s="12"/>
      <c r="AH168" s="10"/>
      <c r="AI168" s="12"/>
      <c r="AJ168" s="10"/>
      <c r="AK168" s="10"/>
      <c r="AL168" s="10"/>
      <c r="AM168" s="10"/>
      <c r="AN168" s="12"/>
      <c r="AO168" s="15"/>
      <c r="AP168" s="15"/>
      <c r="AQ168" s="15"/>
    </row>
    <row r="169" spans="2:43">
      <c r="B169" s="12"/>
      <c r="C169" s="12"/>
      <c r="D169" s="12"/>
      <c r="E169" s="12"/>
      <c r="F169" s="12"/>
      <c r="G169" s="12"/>
      <c r="H169" s="12"/>
      <c r="I169" s="12"/>
      <c r="J169" s="12"/>
      <c r="K169" s="12"/>
      <c r="L169" s="12"/>
      <c r="M169" s="12"/>
      <c r="N169" s="10"/>
      <c r="O169" s="12"/>
      <c r="P169" s="10"/>
      <c r="Q169" s="10"/>
      <c r="R169" s="10"/>
      <c r="S169" s="10"/>
      <c r="T169" s="12"/>
      <c r="U169" s="12"/>
      <c r="W169" s="12"/>
      <c r="X169" s="12"/>
      <c r="Y169" s="12"/>
      <c r="Z169" s="12"/>
      <c r="AA169" s="12"/>
      <c r="AB169" s="12"/>
      <c r="AC169" s="12"/>
      <c r="AD169" s="12"/>
      <c r="AE169" s="12"/>
      <c r="AF169" s="12"/>
      <c r="AG169" s="12"/>
      <c r="AH169" s="10"/>
      <c r="AI169" s="12"/>
      <c r="AJ169" s="10"/>
      <c r="AK169" s="10"/>
      <c r="AL169" s="10"/>
      <c r="AM169" s="10"/>
      <c r="AN169" s="12"/>
      <c r="AO169" s="15"/>
      <c r="AP169" s="15"/>
      <c r="AQ169" s="15"/>
    </row>
    <row r="170" spans="2:43">
      <c r="B170" s="12"/>
      <c r="C170" s="12"/>
      <c r="D170" s="12"/>
      <c r="E170" s="12"/>
      <c r="F170" s="12"/>
      <c r="G170" s="12"/>
      <c r="H170" s="12"/>
      <c r="I170" s="12"/>
      <c r="J170" s="12"/>
      <c r="K170" s="12"/>
      <c r="L170" s="12"/>
      <c r="M170" s="12"/>
      <c r="N170" s="10"/>
      <c r="O170" s="12"/>
      <c r="P170" s="10"/>
      <c r="Q170" s="10"/>
      <c r="R170" s="10"/>
      <c r="S170" s="10"/>
      <c r="T170" s="12"/>
      <c r="U170" s="12"/>
      <c r="W170" s="12"/>
      <c r="X170" s="12"/>
      <c r="Y170" s="12"/>
      <c r="Z170" s="12"/>
      <c r="AA170" s="12"/>
      <c r="AB170" s="12"/>
      <c r="AC170" s="12"/>
      <c r="AD170" s="12"/>
      <c r="AE170" s="12"/>
      <c r="AF170" s="12"/>
      <c r="AG170" s="12"/>
      <c r="AH170" s="10"/>
      <c r="AI170" s="12"/>
      <c r="AJ170" s="10"/>
      <c r="AK170" s="10"/>
      <c r="AL170" s="10"/>
      <c r="AM170" s="10"/>
      <c r="AN170" s="12"/>
      <c r="AO170" s="15"/>
      <c r="AP170" s="15"/>
      <c r="AQ170" s="15"/>
    </row>
    <row r="171" spans="2:43">
      <c r="B171" s="12"/>
      <c r="C171" s="12"/>
      <c r="D171" s="12"/>
      <c r="E171" s="12"/>
      <c r="F171" s="12"/>
      <c r="G171" s="12"/>
      <c r="H171" s="12"/>
      <c r="I171" s="12"/>
      <c r="J171" s="12"/>
      <c r="K171" s="12"/>
      <c r="L171" s="12"/>
      <c r="M171" s="12"/>
      <c r="N171" s="10"/>
      <c r="O171" s="12"/>
      <c r="P171" s="10"/>
      <c r="Q171" s="10"/>
      <c r="R171" s="10"/>
      <c r="S171" s="10"/>
      <c r="T171" s="12"/>
      <c r="U171" s="12"/>
      <c r="W171" s="12"/>
      <c r="X171" s="12"/>
      <c r="Y171" s="12"/>
      <c r="Z171" s="12"/>
      <c r="AA171" s="12"/>
      <c r="AB171" s="12"/>
      <c r="AC171" s="12"/>
      <c r="AD171" s="12"/>
      <c r="AE171" s="12"/>
      <c r="AF171" s="12"/>
      <c r="AG171" s="12"/>
      <c r="AH171" s="10"/>
      <c r="AI171" s="12"/>
      <c r="AJ171" s="10"/>
      <c r="AK171" s="10"/>
      <c r="AL171" s="10"/>
      <c r="AM171" s="10"/>
      <c r="AN171" s="12"/>
      <c r="AO171" s="15"/>
      <c r="AP171" s="15"/>
      <c r="AQ171" s="15"/>
    </row>
    <row r="172" spans="2:43">
      <c r="B172" s="12"/>
      <c r="C172" s="12"/>
      <c r="D172" s="12"/>
      <c r="E172" s="12"/>
      <c r="F172" s="12"/>
      <c r="G172" s="12"/>
      <c r="H172" s="12"/>
      <c r="I172" s="12"/>
      <c r="J172" s="12"/>
      <c r="K172" s="12"/>
      <c r="L172" s="12"/>
      <c r="M172" s="12"/>
      <c r="N172" s="10"/>
      <c r="O172" s="12"/>
      <c r="P172" s="10"/>
      <c r="Q172" s="10"/>
      <c r="R172" s="10"/>
      <c r="S172" s="10"/>
      <c r="T172" s="12"/>
      <c r="U172" s="12"/>
      <c r="W172" s="12"/>
      <c r="X172" s="12"/>
      <c r="Y172" s="12"/>
      <c r="Z172" s="12"/>
      <c r="AA172" s="12"/>
      <c r="AB172" s="12"/>
      <c r="AC172" s="12"/>
      <c r="AD172" s="12"/>
      <c r="AE172" s="12"/>
      <c r="AF172" s="12"/>
      <c r="AG172" s="12"/>
      <c r="AH172" s="10"/>
      <c r="AI172" s="12"/>
      <c r="AJ172" s="10"/>
      <c r="AK172" s="10"/>
      <c r="AL172" s="10"/>
      <c r="AM172" s="10"/>
      <c r="AN172" s="12"/>
      <c r="AO172" s="15"/>
      <c r="AP172" s="15"/>
      <c r="AQ172" s="15"/>
    </row>
    <row r="173" spans="2:43">
      <c r="B173" s="12"/>
      <c r="C173" s="12"/>
      <c r="D173" s="12"/>
      <c r="E173" s="12"/>
      <c r="F173" s="12"/>
      <c r="G173" s="12"/>
      <c r="H173" s="12"/>
      <c r="I173" s="12"/>
      <c r="J173" s="12"/>
      <c r="K173" s="12"/>
      <c r="L173" s="12"/>
      <c r="M173" s="12"/>
      <c r="N173" s="10"/>
      <c r="O173" s="12"/>
      <c r="P173" s="10"/>
      <c r="Q173" s="10"/>
      <c r="R173" s="10"/>
      <c r="S173" s="10"/>
      <c r="T173" s="12"/>
      <c r="U173" s="12"/>
      <c r="W173" s="12"/>
      <c r="X173" s="12"/>
      <c r="Y173" s="12"/>
      <c r="Z173" s="12"/>
      <c r="AA173" s="12"/>
      <c r="AB173" s="12"/>
      <c r="AC173" s="12"/>
      <c r="AD173" s="12"/>
      <c r="AE173" s="12"/>
      <c r="AF173" s="12"/>
      <c r="AG173" s="12"/>
      <c r="AH173" s="10"/>
      <c r="AI173" s="12"/>
      <c r="AJ173" s="10"/>
      <c r="AK173" s="10"/>
      <c r="AL173" s="10"/>
      <c r="AM173" s="10"/>
      <c r="AN173" s="12"/>
      <c r="AO173" s="15"/>
      <c r="AP173" s="15"/>
      <c r="AQ173" s="15"/>
    </row>
    <row r="174" spans="2:43">
      <c r="B174" s="12"/>
      <c r="C174" s="12"/>
      <c r="D174" s="12"/>
      <c r="E174" s="12"/>
      <c r="F174" s="12"/>
      <c r="G174" s="12"/>
      <c r="H174" s="12"/>
      <c r="I174" s="12"/>
      <c r="J174" s="12"/>
      <c r="K174" s="12"/>
      <c r="L174" s="12"/>
      <c r="M174" s="12"/>
      <c r="N174" s="10"/>
      <c r="O174" s="12"/>
      <c r="P174" s="10"/>
      <c r="Q174" s="10"/>
      <c r="R174" s="10"/>
      <c r="S174" s="10"/>
      <c r="T174" s="12"/>
      <c r="U174" s="12"/>
      <c r="W174" s="12"/>
      <c r="X174" s="12"/>
      <c r="Y174" s="12"/>
      <c r="Z174" s="12"/>
      <c r="AA174" s="12"/>
      <c r="AB174" s="12"/>
      <c r="AC174" s="12"/>
      <c r="AD174" s="12"/>
      <c r="AE174" s="12"/>
      <c r="AF174" s="12"/>
      <c r="AG174" s="12"/>
      <c r="AH174" s="10"/>
      <c r="AI174" s="12"/>
      <c r="AJ174" s="10"/>
      <c r="AK174" s="10"/>
      <c r="AL174" s="10"/>
      <c r="AM174" s="10"/>
      <c r="AN174" s="12"/>
      <c r="AO174" s="15"/>
      <c r="AP174" s="15"/>
      <c r="AQ174" s="15"/>
    </row>
    <row r="175" spans="2:43">
      <c r="B175" s="12"/>
      <c r="C175" s="12"/>
      <c r="D175" s="12"/>
      <c r="E175" s="12"/>
      <c r="F175" s="12"/>
      <c r="G175" s="12"/>
      <c r="H175" s="12"/>
      <c r="I175" s="12"/>
      <c r="J175" s="12"/>
      <c r="K175" s="12"/>
      <c r="L175" s="12"/>
      <c r="M175" s="12"/>
      <c r="N175" s="10"/>
      <c r="O175" s="12"/>
      <c r="P175" s="10"/>
      <c r="Q175" s="10"/>
      <c r="R175" s="10"/>
      <c r="S175" s="10"/>
      <c r="T175" s="12"/>
      <c r="U175" s="12"/>
      <c r="W175" s="12"/>
      <c r="X175" s="12"/>
      <c r="Y175" s="12"/>
      <c r="Z175" s="12"/>
      <c r="AA175" s="12"/>
      <c r="AB175" s="12"/>
      <c r="AC175" s="12"/>
      <c r="AD175" s="12"/>
      <c r="AE175" s="12"/>
      <c r="AF175" s="12"/>
      <c r="AG175" s="12"/>
      <c r="AH175" s="10"/>
      <c r="AI175" s="12"/>
      <c r="AJ175" s="10"/>
      <c r="AK175" s="10"/>
      <c r="AL175" s="10"/>
      <c r="AM175" s="10"/>
      <c r="AN175" s="12"/>
      <c r="AO175" s="15"/>
      <c r="AP175" s="15"/>
      <c r="AQ175" s="15"/>
    </row>
    <row r="176" spans="2:43">
      <c r="B176" s="12"/>
      <c r="C176" s="12"/>
      <c r="D176" s="12"/>
      <c r="E176" s="12"/>
      <c r="F176" s="12"/>
      <c r="G176" s="12"/>
      <c r="H176" s="12"/>
      <c r="I176" s="12"/>
      <c r="J176" s="12"/>
      <c r="K176" s="12"/>
      <c r="L176" s="12"/>
      <c r="M176" s="12"/>
      <c r="N176" s="10"/>
      <c r="O176" s="12"/>
      <c r="P176" s="10"/>
      <c r="Q176" s="10"/>
      <c r="R176" s="10"/>
      <c r="S176" s="10"/>
      <c r="T176" s="12"/>
      <c r="U176" s="12"/>
      <c r="W176" s="12"/>
      <c r="X176" s="12"/>
      <c r="Y176" s="12"/>
      <c r="Z176" s="12"/>
      <c r="AA176" s="12"/>
      <c r="AB176" s="12"/>
      <c r="AC176" s="12"/>
      <c r="AD176" s="12"/>
      <c r="AE176" s="12"/>
      <c r="AF176" s="12"/>
      <c r="AG176" s="12"/>
      <c r="AH176" s="10"/>
      <c r="AI176" s="12"/>
      <c r="AJ176" s="10"/>
      <c r="AK176" s="10"/>
      <c r="AL176" s="10"/>
      <c r="AM176" s="10"/>
      <c r="AN176" s="12"/>
      <c r="AO176" s="15"/>
      <c r="AP176" s="15"/>
      <c r="AQ176" s="15"/>
    </row>
    <row r="177" spans="2:43">
      <c r="B177" s="12"/>
      <c r="C177" s="12"/>
      <c r="D177" s="12"/>
      <c r="E177" s="12"/>
      <c r="F177" s="12"/>
      <c r="G177" s="12"/>
      <c r="H177" s="12"/>
      <c r="I177" s="12"/>
      <c r="J177" s="12"/>
      <c r="K177" s="12"/>
      <c r="L177" s="12"/>
      <c r="M177" s="12"/>
      <c r="N177" s="10"/>
      <c r="O177" s="12"/>
      <c r="P177" s="10"/>
      <c r="Q177" s="10"/>
      <c r="R177" s="10"/>
      <c r="S177" s="10"/>
      <c r="T177" s="12"/>
      <c r="U177" s="12"/>
      <c r="W177" s="12"/>
      <c r="X177" s="12"/>
      <c r="Y177" s="12"/>
      <c r="Z177" s="12"/>
      <c r="AA177" s="12"/>
      <c r="AB177" s="12"/>
      <c r="AC177" s="12"/>
      <c r="AD177" s="12"/>
      <c r="AE177" s="12"/>
      <c r="AF177" s="12"/>
      <c r="AG177" s="12"/>
      <c r="AH177" s="10"/>
      <c r="AI177" s="12"/>
      <c r="AJ177" s="10"/>
      <c r="AK177" s="10"/>
      <c r="AL177" s="10"/>
      <c r="AM177" s="10"/>
      <c r="AN177" s="12"/>
      <c r="AO177" s="15"/>
      <c r="AP177" s="15"/>
      <c r="AQ177" s="15"/>
    </row>
    <row r="178" spans="2:43">
      <c r="B178" s="12"/>
      <c r="C178" s="12"/>
      <c r="D178" s="12"/>
      <c r="E178" s="12"/>
      <c r="F178" s="12"/>
      <c r="G178" s="12"/>
      <c r="H178" s="12"/>
      <c r="I178" s="12"/>
      <c r="J178" s="12"/>
      <c r="K178" s="12"/>
      <c r="L178" s="12"/>
      <c r="M178" s="12"/>
      <c r="N178" s="10"/>
      <c r="O178" s="12"/>
      <c r="P178" s="10"/>
      <c r="Q178" s="10"/>
      <c r="R178" s="10"/>
      <c r="S178" s="10"/>
      <c r="T178" s="12"/>
      <c r="U178" s="12"/>
      <c r="W178" s="12"/>
      <c r="X178" s="12"/>
      <c r="Y178" s="12"/>
      <c r="Z178" s="12"/>
      <c r="AA178" s="12"/>
      <c r="AB178" s="12"/>
      <c r="AC178" s="12"/>
      <c r="AD178" s="12"/>
      <c r="AE178" s="12"/>
      <c r="AF178" s="12"/>
      <c r="AG178" s="12"/>
      <c r="AH178" s="10"/>
      <c r="AI178" s="12"/>
      <c r="AJ178" s="10"/>
      <c r="AK178" s="10"/>
      <c r="AL178" s="10"/>
      <c r="AM178" s="10"/>
      <c r="AN178" s="12"/>
      <c r="AO178" s="15"/>
      <c r="AP178" s="15"/>
      <c r="AQ178" s="15"/>
    </row>
    <row r="179" spans="2:43">
      <c r="B179" s="12"/>
      <c r="C179" s="12"/>
      <c r="D179" s="12"/>
      <c r="E179" s="12"/>
      <c r="F179" s="12"/>
      <c r="G179" s="12"/>
      <c r="H179" s="12"/>
      <c r="I179" s="12"/>
      <c r="J179" s="12"/>
      <c r="K179" s="12"/>
      <c r="L179" s="12"/>
      <c r="M179" s="12"/>
      <c r="N179" s="10"/>
      <c r="O179" s="12"/>
      <c r="P179" s="10"/>
      <c r="Q179" s="10"/>
      <c r="R179" s="10"/>
      <c r="S179" s="10"/>
      <c r="T179" s="12"/>
      <c r="U179" s="12"/>
      <c r="W179" s="12"/>
      <c r="X179" s="12"/>
      <c r="Y179" s="12"/>
      <c r="Z179" s="12"/>
      <c r="AA179" s="12"/>
      <c r="AB179" s="12"/>
      <c r="AC179" s="12"/>
      <c r="AD179" s="12"/>
      <c r="AE179" s="12"/>
      <c r="AF179" s="12"/>
      <c r="AG179" s="12"/>
      <c r="AH179" s="10"/>
      <c r="AI179" s="12"/>
      <c r="AJ179" s="10"/>
      <c r="AK179" s="10"/>
      <c r="AL179" s="10"/>
      <c r="AM179" s="10"/>
      <c r="AN179" s="12"/>
      <c r="AO179" s="15"/>
      <c r="AP179" s="15"/>
      <c r="AQ179" s="15"/>
    </row>
    <row r="180" spans="2:43">
      <c r="B180" s="12"/>
      <c r="C180" s="12"/>
      <c r="D180" s="12"/>
      <c r="E180" s="12"/>
      <c r="F180" s="12"/>
      <c r="G180" s="12"/>
      <c r="H180" s="12"/>
      <c r="I180" s="12"/>
      <c r="J180" s="12"/>
      <c r="K180" s="12"/>
      <c r="L180" s="12"/>
      <c r="M180" s="12"/>
      <c r="N180" s="10"/>
      <c r="O180" s="12"/>
      <c r="P180" s="10"/>
      <c r="Q180" s="10"/>
      <c r="R180" s="10"/>
      <c r="S180" s="10"/>
      <c r="T180" s="12"/>
      <c r="U180" s="12"/>
      <c r="W180" s="12"/>
      <c r="X180" s="12"/>
      <c r="Y180" s="12"/>
      <c r="Z180" s="12"/>
      <c r="AA180" s="12"/>
      <c r="AB180" s="12"/>
      <c r="AC180" s="12"/>
      <c r="AD180" s="12"/>
      <c r="AE180" s="12"/>
      <c r="AF180" s="12"/>
      <c r="AG180" s="12"/>
      <c r="AH180" s="10"/>
      <c r="AI180" s="12"/>
      <c r="AJ180" s="10"/>
      <c r="AK180" s="10"/>
      <c r="AL180" s="10"/>
      <c r="AM180" s="10"/>
      <c r="AN180" s="12"/>
      <c r="AO180" s="15"/>
      <c r="AP180" s="15"/>
      <c r="AQ180" s="15"/>
    </row>
    <row r="181" spans="2:43">
      <c r="B181" s="12"/>
      <c r="C181" s="12"/>
      <c r="D181" s="12"/>
      <c r="E181" s="12"/>
      <c r="F181" s="12"/>
      <c r="G181" s="12"/>
      <c r="H181" s="12"/>
      <c r="I181" s="12"/>
      <c r="J181" s="12"/>
      <c r="K181" s="12"/>
      <c r="L181" s="12"/>
      <c r="M181" s="12"/>
      <c r="N181" s="10"/>
      <c r="O181" s="12"/>
      <c r="P181" s="10"/>
      <c r="Q181" s="10"/>
      <c r="R181" s="10"/>
      <c r="S181" s="10"/>
      <c r="T181" s="12"/>
      <c r="U181" s="12"/>
      <c r="W181" s="12"/>
      <c r="X181" s="12"/>
      <c r="Y181" s="12"/>
      <c r="Z181" s="12"/>
      <c r="AA181" s="12"/>
      <c r="AB181" s="12"/>
      <c r="AC181" s="12"/>
      <c r="AD181" s="12"/>
      <c r="AE181" s="12"/>
      <c r="AF181" s="12"/>
      <c r="AG181" s="12"/>
      <c r="AH181" s="10"/>
      <c r="AI181" s="12"/>
      <c r="AJ181" s="10"/>
      <c r="AK181" s="10"/>
      <c r="AL181" s="10"/>
      <c r="AM181" s="10"/>
      <c r="AN181" s="12"/>
      <c r="AO181" s="15"/>
      <c r="AP181" s="15"/>
      <c r="AQ181" s="15"/>
    </row>
    <row r="182" spans="2:43">
      <c r="B182" s="12"/>
      <c r="C182" s="12"/>
      <c r="D182" s="12"/>
      <c r="E182" s="12"/>
      <c r="F182" s="12"/>
      <c r="G182" s="12"/>
      <c r="H182" s="12"/>
      <c r="I182" s="12"/>
      <c r="J182" s="12"/>
      <c r="K182" s="12"/>
      <c r="L182" s="12"/>
      <c r="M182" s="12"/>
      <c r="N182" s="10"/>
      <c r="O182" s="12"/>
      <c r="P182" s="10"/>
      <c r="Q182" s="10"/>
      <c r="R182" s="10"/>
      <c r="S182" s="10"/>
      <c r="T182" s="12"/>
      <c r="U182" s="12"/>
      <c r="W182" s="12"/>
      <c r="X182" s="12"/>
      <c r="Y182" s="12"/>
      <c r="Z182" s="12"/>
      <c r="AA182" s="12"/>
      <c r="AB182" s="12"/>
      <c r="AC182" s="12"/>
      <c r="AD182" s="12"/>
      <c r="AE182" s="12"/>
      <c r="AF182" s="12"/>
      <c r="AG182" s="12"/>
      <c r="AH182" s="10"/>
      <c r="AI182" s="12"/>
      <c r="AJ182" s="10"/>
      <c r="AK182" s="10"/>
      <c r="AL182" s="10"/>
      <c r="AM182" s="10"/>
      <c r="AN182" s="12"/>
      <c r="AO182" s="15"/>
      <c r="AP182" s="15"/>
      <c r="AQ182" s="15"/>
    </row>
    <row r="183" spans="2:43">
      <c r="B183" s="12"/>
      <c r="C183" s="12"/>
      <c r="D183" s="12"/>
      <c r="E183" s="12"/>
      <c r="F183" s="12"/>
      <c r="G183" s="12"/>
      <c r="H183" s="12"/>
      <c r="I183" s="12"/>
      <c r="J183" s="12"/>
      <c r="K183" s="12"/>
      <c r="L183" s="12"/>
      <c r="M183" s="12"/>
      <c r="N183" s="10"/>
      <c r="O183" s="12"/>
      <c r="P183" s="10"/>
      <c r="Q183" s="10"/>
      <c r="R183" s="10"/>
      <c r="S183" s="10"/>
      <c r="T183" s="12"/>
      <c r="U183" s="12"/>
      <c r="W183" s="12"/>
      <c r="X183" s="12"/>
      <c r="Y183" s="12"/>
      <c r="Z183" s="12"/>
      <c r="AA183" s="12"/>
      <c r="AB183" s="12"/>
      <c r="AC183" s="12"/>
      <c r="AD183" s="12"/>
      <c r="AE183" s="12"/>
      <c r="AF183" s="12"/>
      <c r="AG183" s="12"/>
      <c r="AH183" s="10"/>
      <c r="AI183" s="12"/>
      <c r="AJ183" s="10"/>
      <c r="AK183" s="10"/>
      <c r="AL183" s="10"/>
      <c r="AM183" s="10"/>
      <c r="AN183" s="12"/>
      <c r="AO183" s="15"/>
      <c r="AP183" s="15"/>
      <c r="AQ183" s="15"/>
    </row>
    <row r="184" spans="2:43">
      <c r="B184" s="12"/>
      <c r="C184" s="12"/>
      <c r="D184" s="12"/>
      <c r="E184" s="12"/>
      <c r="F184" s="12"/>
      <c r="G184" s="12"/>
      <c r="H184" s="12"/>
      <c r="I184" s="12"/>
      <c r="J184" s="12"/>
      <c r="K184" s="12"/>
      <c r="L184" s="12"/>
      <c r="M184" s="12"/>
      <c r="N184" s="10"/>
      <c r="O184" s="12"/>
      <c r="P184" s="10"/>
      <c r="Q184" s="10"/>
      <c r="R184" s="10"/>
      <c r="S184" s="10"/>
      <c r="T184" s="12"/>
      <c r="U184" s="12"/>
      <c r="W184" s="12"/>
      <c r="X184" s="12"/>
      <c r="Y184" s="12"/>
      <c r="Z184" s="12"/>
      <c r="AA184" s="12"/>
      <c r="AB184" s="12"/>
      <c r="AC184" s="12"/>
      <c r="AD184" s="12"/>
      <c r="AE184" s="12"/>
      <c r="AF184" s="12"/>
      <c r="AG184" s="12"/>
      <c r="AH184" s="10"/>
      <c r="AI184" s="12"/>
      <c r="AJ184" s="10"/>
      <c r="AK184" s="10"/>
      <c r="AL184" s="10"/>
      <c r="AM184" s="10"/>
      <c r="AN184" s="12"/>
      <c r="AO184" s="15"/>
      <c r="AP184" s="15"/>
      <c r="AQ184" s="15"/>
    </row>
    <row r="185" spans="2:43">
      <c r="B185" s="12"/>
      <c r="C185" s="12"/>
      <c r="D185" s="12"/>
      <c r="E185" s="12"/>
      <c r="F185" s="12"/>
      <c r="G185" s="12"/>
      <c r="H185" s="12"/>
      <c r="I185" s="12"/>
      <c r="J185" s="12"/>
      <c r="K185" s="12"/>
      <c r="L185" s="12"/>
      <c r="M185" s="12"/>
      <c r="N185" s="10"/>
      <c r="O185" s="12"/>
      <c r="P185" s="10"/>
      <c r="Q185" s="10"/>
      <c r="R185" s="10"/>
      <c r="S185" s="10"/>
      <c r="T185" s="12"/>
      <c r="U185" s="12"/>
      <c r="W185" s="12"/>
      <c r="X185" s="12"/>
      <c r="Y185" s="12"/>
      <c r="Z185" s="12"/>
      <c r="AA185" s="12"/>
      <c r="AB185" s="12"/>
      <c r="AC185" s="12"/>
      <c r="AD185" s="12"/>
      <c r="AE185" s="12"/>
      <c r="AF185" s="12"/>
      <c r="AG185" s="12"/>
      <c r="AH185" s="10"/>
      <c r="AI185" s="12"/>
      <c r="AJ185" s="10"/>
      <c r="AK185" s="10"/>
      <c r="AL185" s="10"/>
      <c r="AM185" s="10"/>
      <c r="AN185" s="12"/>
      <c r="AO185" s="15"/>
      <c r="AP185" s="15"/>
      <c r="AQ185" s="15"/>
    </row>
    <row r="186" spans="2:43">
      <c r="B186" s="12"/>
      <c r="C186" s="12"/>
      <c r="D186" s="12"/>
      <c r="E186" s="12"/>
      <c r="F186" s="12"/>
      <c r="G186" s="12"/>
      <c r="H186" s="12"/>
      <c r="I186" s="12"/>
      <c r="J186" s="12"/>
      <c r="K186" s="12"/>
      <c r="L186" s="12"/>
      <c r="M186" s="12"/>
      <c r="N186" s="10"/>
      <c r="O186" s="12"/>
      <c r="P186" s="10"/>
      <c r="Q186" s="10"/>
      <c r="R186" s="10"/>
      <c r="S186" s="10"/>
      <c r="T186" s="12"/>
      <c r="U186" s="12"/>
      <c r="W186" s="12"/>
      <c r="X186" s="12"/>
      <c r="Y186" s="12"/>
      <c r="Z186" s="12"/>
      <c r="AA186" s="12"/>
      <c r="AB186" s="12"/>
      <c r="AC186" s="12"/>
      <c r="AD186" s="12"/>
      <c r="AE186" s="12"/>
      <c r="AF186" s="12"/>
      <c r="AG186" s="12"/>
      <c r="AH186" s="10"/>
      <c r="AI186" s="12"/>
      <c r="AJ186" s="10"/>
      <c r="AK186" s="10"/>
      <c r="AL186" s="10"/>
      <c r="AM186" s="10"/>
      <c r="AN186" s="12"/>
      <c r="AO186" s="15"/>
      <c r="AP186" s="15"/>
      <c r="AQ186" s="15"/>
    </row>
    <row r="187" spans="2:43">
      <c r="B187" s="12"/>
      <c r="C187" s="12"/>
      <c r="D187" s="12"/>
      <c r="E187" s="12"/>
      <c r="F187" s="12"/>
      <c r="G187" s="12"/>
      <c r="H187" s="12"/>
      <c r="I187" s="12"/>
      <c r="J187" s="12"/>
      <c r="K187" s="12"/>
      <c r="L187" s="12"/>
      <c r="M187" s="12"/>
      <c r="N187" s="10"/>
      <c r="O187" s="12"/>
      <c r="P187" s="10"/>
      <c r="Q187" s="10"/>
      <c r="R187" s="10"/>
      <c r="S187" s="10"/>
      <c r="T187" s="12"/>
      <c r="U187" s="12"/>
      <c r="W187" s="12"/>
      <c r="X187" s="12"/>
      <c r="Y187" s="12"/>
      <c r="Z187" s="12"/>
      <c r="AA187" s="12"/>
      <c r="AB187" s="12"/>
      <c r="AC187" s="12"/>
      <c r="AD187" s="12"/>
      <c r="AE187" s="12"/>
      <c r="AF187" s="12"/>
      <c r="AG187" s="12"/>
      <c r="AH187" s="10"/>
      <c r="AI187" s="12"/>
      <c r="AJ187" s="10"/>
      <c r="AK187" s="10"/>
      <c r="AL187" s="10"/>
      <c r="AM187" s="10"/>
      <c r="AN187" s="12"/>
      <c r="AO187" s="15"/>
      <c r="AP187" s="15"/>
      <c r="AQ187" s="15"/>
    </row>
    <row r="188" spans="2:43">
      <c r="B188" s="12"/>
      <c r="C188" s="12"/>
      <c r="D188" s="12"/>
      <c r="E188" s="12"/>
      <c r="F188" s="12"/>
      <c r="G188" s="12"/>
      <c r="H188" s="12"/>
      <c r="I188" s="12"/>
      <c r="J188" s="12"/>
      <c r="K188" s="12"/>
      <c r="L188" s="12"/>
      <c r="M188" s="12"/>
      <c r="N188" s="10"/>
      <c r="O188" s="12"/>
      <c r="P188" s="10"/>
      <c r="Q188" s="10"/>
      <c r="R188" s="10"/>
      <c r="S188" s="10"/>
      <c r="T188" s="12"/>
      <c r="U188" s="12"/>
      <c r="W188" s="12"/>
      <c r="X188" s="12"/>
      <c r="Y188" s="12"/>
      <c r="Z188" s="12"/>
      <c r="AA188" s="12"/>
      <c r="AB188" s="12"/>
      <c r="AC188" s="12"/>
      <c r="AD188" s="12"/>
      <c r="AE188" s="12"/>
      <c r="AF188" s="12"/>
      <c r="AG188" s="12"/>
      <c r="AH188" s="10"/>
      <c r="AI188" s="12"/>
      <c r="AJ188" s="10"/>
      <c r="AK188" s="10"/>
      <c r="AL188" s="10"/>
      <c r="AM188" s="10"/>
      <c r="AN188" s="12"/>
      <c r="AO188" s="15"/>
      <c r="AP188" s="15"/>
      <c r="AQ188" s="15"/>
    </row>
    <row r="189" spans="2:43">
      <c r="B189" s="12"/>
      <c r="C189" s="12"/>
      <c r="D189" s="12"/>
      <c r="E189" s="12"/>
      <c r="F189" s="12"/>
      <c r="G189" s="12"/>
      <c r="H189" s="12"/>
      <c r="I189" s="12"/>
      <c r="J189" s="12"/>
      <c r="K189" s="12"/>
      <c r="L189" s="12"/>
      <c r="M189" s="12"/>
      <c r="N189" s="10"/>
      <c r="O189" s="12"/>
      <c r="P189" s="10"/>
      <c r="Q189" s="10"/>
      <c r="R189" s="10"/>
      <c r="S189" s="10"/>
      <c r="T189" s="12"/>
      <c r="U189" s="12"/>
      <c r="W189" s="12"/>
      <c r="X189" s="12"/>
      <c r="Y189" s="12"/>
      <c r="Z189" s="12"/>
      <c r="AA189" s="12"/>
      <c r="AB189" s="12"/>
      <c r="AC189" s="12"/>
      <c r="AD189" s="12"/>
      <c r="AE189" s="12"/>
      <c r="AF189" s="12"/>
      <c r="AG189" s="12"/>
      <c r="AH189" s="10"/>
      <c r="AI189" s="12"/>
      <c r="AJ189" s="10"/>
      <c r="AK189" s="10"/>
      <c r="AL189" s="10"/>
      <c r="AM189" s="10"/>
      <c r="AN189" s="12"/>
      <c r="AO189" s="15"/>
      <c r="AP189" s="15"/>
      <c r="AQ189" s="15"/>
    </row>
    <row r="190" spans="2:43">
      <c r="B190" s="12"/>
      <c r="C190" s="12"/>
      <c r="D190" s="12"/>
      <c r="E190" s="12"/>
      <c r="F190" s="12"/>
      <c r="G190" s="12"/>
      <c r="H190" s="12"/>
      <c r="I190" s="12"/>
      <c r="J190" s="12"/>
      <c r="K190" s="12"/>
      <c r="L190" s="12"/>
      <c r="M190" s="12"/>
      <c r="N190" s="10"/>
      <c r="O190" s="12"/>
      <c r="P190" s="10"/>
      <c r="Q190" s="10"/>
      <c r="R190" s="10"/>
      <c r="S190" s="10"/>
      <c r="T190" s="12"/>
      <c r="U190" s="12"/>
      <c r="W190" s="12"/>
      <c r="X190" s="12"/>
      <c r="Y190" s="12"/>
      <c r="Z190" s="12"/>
      <c r="AA190" s="12"/>
      <c r="AB190" s="12"/>
      <c r="AC190" s="12"/>
      <c r="AD190" s="12"/>
      <c r="AE190" s="12"/>
      <c r="AF190" s="12"/>
      <c r="AG190" s="12"/>
      <c r="AH190" s="10"/>
      <c r="AI190" s="12"/>
      <c r="AJ190" s="10"/>
      <c r="AK190" s="10"/>
      <c r="AL190" s="10"/>
      <c r="AM190" s="10"/>
      <c r="AN190" s="12"/>
      <c r="AO190" s="15"/>
      <c r="AP190" s="15"/>
      <c r="AQ190" s="15"/>
    </row>
    <row r="191" spans="2:43">
      <c r="B191" s="12"/>
      <c r="C191" s="12"/>
      <c r="D191" s="12"/>
      <c r="E191" s="12"/>
      <c r="F191" s="12"/>
      <c r="G191" s="12"/>
      <c r="H191" s="12"/>
      <c r="I191" s="12"/>
      <c r="J191" s="12"/>
      <c r="K191" s="12"/>
      <c r="L191" s="12"/>
      <c r="M191" s="12"/>
      <c r="N191" s="10"/>
      <c r="O191" s="12"/>
      <c r="P191" s="10"/>
      <c r="Q191" s="10"/>
      <c r="R191" s="10"/>
      <c r="S191" s="10"/>
      <c r="T191" s="12"/>
      <c r="U191" s="12"/>
      <c r="W191" s="12"/>
      <c r="X191" s="12"/>
      <c r="Y191" s="12"/>
      <c r="Z191" s="12"/>
      <c r="AA191" s="12"/>
      <c r="AB191" s="12"/>
      <c r="AC191" s="12"/>
      <c r="AD191" s="12"/>
      <c r="AE191" s="12"/>
      <c r="AF191" s="12"/>
      <c r="AG191" s="12"/>
      <c r="AH191" s="10"/>
      <c r="AI191" s="12"/>
      <c r="AJ191" s="10"/>
      <c r="AK191" s="10"/>
      <c r="AL191" s="10"/>
      <c r="AM191" s="10"/>
      <c r="AN191" s="12"/>
      <c r="AO191" s="15"/>
      <c r="AP191" s="15"/>
      <c r="AQ191" s="15"/>
    </row>
    <row r="192" spans="2:43">
      <c r="B192" s="12"/>
      <c r="C192" s="12"/>
      <c r="D192" s="12"/>
      <c r="E192" s="12"/>
      <c r="F192" s="12"/>
      <c r="G192" s="12"/>
      <c r="H192" s="12"/>
      <c r="I192" s="12"/>
      <c r="J192" s="12"/>
      <c r="K192" s="12"/>
      <c r="L192" s="12"/>
      <c r="M192" s="12"/>
      <c r="N192" s="10"/>
      <c r="O192" s="12"/>
      <c r="P192" s="10"/>
      <c r="Q192" s="10"/>
      <c r="R192" s="10"/>
      <c r="S192" s="10"/>
      <c r="T192" s="12"/>
      <c r="U192" s="12"/>
      <c r="W192" s="12"/>
      <c r="X192" s="12"/>
      <c r="Y192" s="12"/>
      <c r="Z192" s="12"/>
      <c r="AA192" s="12"/>
      <c r="AB192" s="12"/>
      <c r="AC192" s="12"/>
      <c r="AD192" s="12"/>
      <c r="AE192" s="12"/>
      <c r="AF192" s="12"/>
      <c r="AG192" s="12"/>
      <c r="AH192" s="10"/>
      <c r="AI192" s="12"/>
      <c r="AJ192" s="10"/>
      <c r="AK192" s="10"/>
      <c r="AL192" s="10"/>
      <c r="AM192" s="10"/>
      <c r="AN192" s="12"/>
      <c r="AO192" s="15"/>
      <c r="AP192" s="15"/>
      <c r="AQ192" s="15"/>
    </row>
    <row r="193" spans="2:43">
      <c r="B193" s="12"/>
      <c r="C193" s="12"/>
      <c r="D193" s="12"/>
      <c r="E193" s="12"/>
      <c r="F193" s="12"/>
      <c r="G193" s="12"/>
      <c r="H193" s="12"/>
      <c r="I193" s="12"/>
      <c r="J193" s="12"/>
      <c r="K193" s="12"/>
      <c r="L193" s="12"/>
      <c r="M193" s="12"/>
      <c r="N193" s="10"/>
      <c r="O193" s="12"/>
      <c r="P193" s="10"/>
      <c r="Q193" s="10"/>
      <c r="R193" s="10"/>
      <c r="S193" s="10"/>
      <c r="T193" s="12"/>
      <c r="U193" s="12"/>
      <c r="W193" s="12"/>
      <c r="X193" s="12"/>
      <c r="Y193" s="12"/>
      <c r="Z193" s="12"/>
      <c r="AA193" s="12"/>
      <c r="AB193" s="12"/>
      <c r="AC193" s="12"/>
      <c r="AD193" s="12"/>
      <c r="AE193" s="12"/>
      <c r="AF193" s="12"/>
      <c r="AG193" s="12"/>
      <c r="AH193" s="10"/>
      <c r="AI193" s="12"/>
      <c r="AJ193" s="10"/>
      <c r="AK193" s="10"/>
      <c r="AL193" s="10"/>
      <c r="AM193" s="10"/>
      <c r="AN193" s="12"/>
      <c r="AO193" s="15"/>
      <c r="AP193" s="15"/>
      <c r="AQ193" s="15"/>
    </row>
    <row r="194" spans="2:43">
      <c r="B194" s="12"/>
      <c r="C194" s="12"/>
      <c r="D194" s="12"/>
      <c r="E194" s="12"/>
      <c r="F194" s="12"/>
      <c r="G194" s="12"/>
      <c r="H194" s="12"/>
      <c r="I194" s="12"/>
      <c r="J194" s="12"/>
      <c r="K194" s="12"/>
      <c r="L194" s="12"/>
      <c r="M194" s="12"/>
      <c r="N194" s="10"/>
      <c r="O194" s="12"/>
      <c r="P194" s="10"/>
      <c r="Q194" s="10"/>
      <c r="R194" s="10"/>
      <c r="S194" s="10"/>
      <c r="T194" s="12"/>
      <c r="U194" s="12"/>
      <c r="W194" s="12"/>
      <c r="X194" s="12"/>
      <c r="Y194" s="12"/>
      <c r="Z194" s="12"/>
      <c r="AA194" s="12"/>
      <c r="AB194" s="12"/>
      <c r="AC194" s="12"/>
      <c r="AD194" s="12"/>
      <c r="AE194" s="12"/>
      <c r="AF194" s="12"/>
      <c r="AG194" s="12"/>
      <c r="AH194" s="10"/>
      <c r="AI194" s="12"/>
      <c r="AJ194" s="10"/>
      <c r="AK194" s="10"/>
      <c r="AL194" s="10"/>
      <c r="AM194" s="10"/>
      <c r="AN194" s="12"/>
      <c r="AO194" s="15"/>
      <c r="AP194" s="15"/>
      <c r="AQ194" s="15"/>
    </row>
    <row r="195" spans="2:43">
      <c r="B195" s="12"/>
      <c r="C195" s="12"/>
      <c r="D195" s="12"/>
      <c r="E195" s="12"/>
      <c r="F195" s="12"/>
      <c r="G195" s="12"/>
      <c r="H195" s="12"/>
      <c r="I195" s="12"/>
      <c r="J195" s="12"/>
      <c r="K195" s="12"/>
      <c r="L195" s="12"/>
      <c r="M195" s="12"/>
      <c r="N195" s="10"/>
      <c r="O195" s="12"/>
      <c r="P195" s="10"/>
      <c r="Q195" s="10"/>
      <c r="R195" s="10"/>
      <c r="S195" s="10"/>
      <c r="T195" s="12"/>
      <c r="U195" s="12"/>
      <c r="W195" s="12"/>
      <c r="X195" s="12"/>
      <c r="Y195" s="12"/>
      <c r="Z195" s="12"/>
      <c r="AA195" s="12"/>
      <c r="AB195" s="12"/>
      <c r="AC195" s="12"/>
      <c r="AD195" s="12"/>
      <c r="AE195" s="12"/>
      <c r="AF195" s="12"/>
      <c r="AG195" s="12"/>
      <c r="AH195" s="10"/>
      <c r="AI195" s="12"/>
      <c r="AJ195" s="10"/>
      <c r="AK195" s="10"/>
      <c r="AL195" s="10"/>
      <c r="AM195" s="10"/>
      <c r="AN195" s="12"/>
      <c r="AO195" s="15"/>
      <c r="AP195" s="15"/>
      <c r="AQ195" s="15"/>
    </row>
    <row r="196" spans="2:43">
      <c r="B196" s="12"/>
      <c r="C196" s="12"/>
      <c r="D196" s="12"/>
      <c r="E196" s="12"/>
      <c r="F196" s="12"/>
      <c r="G196" s="12"/>
      <c r="H196" s="12"/>
      <c r="I196" s="12"/>
      <c r="J196" s="12"/>
      <c r="K196" s="12"/>
      <c r="L196" s="12"/>
      <c r="M196" s="12"/>
      <c r="N196" s="10"/>
      <c r="O196" s="12"/>
      <c r="P196" s="10"/>
      <c r="Q196" s="10"/>
      <c r="R196" s="10"/>
      <c r="S196" s="10"/>
      <c r="T196" s="12"/>
      <c r="U196" s="12"/>
      <c r="W196" s="12"/>
      <c r="X196" s="12"/>
      <c r="Y196" s="12"/>
      <c r="Z196" s="12"/>
      <c r="AA196" s="12"/>
      <c r="AB196" s="12"/>
      <c r="AC196" s="12"/>
      <c r="AD196" s="12"/>
      <c r="AE196" s="12"/>
      <c r="AF196" s="12"/>
      <c r="AG196" s="12"/>
      <c r="AH196" s="10"/>
      <c r="AI196" s="12"/>
      <c r="AJ196" s="10"/>
      <c r="AK196" s="10"/>
      <c r="AL196" s="10"/>
      <c r="AM196" s="10"/>
      <c r="AN196" s="12"/>
      <c r="AO196" s="15"/>
      <c r="AP196" s="15"/>
      <c r="AQ196" s="15"/>
    </row>
    <row r="197" spans="2:43">
      <c r="B197" s="12"/>
      <c r="C197" s="12"/>
      <c r="D197" s="12"/>
      <c r="E197" s="12"/>
      <c r="F197" s="12"/>
      <c r="G197" s="12"/>
      <c r="H197" s="12"/>
      <c r="I197" s="12"/>
      <c r="J197" s="12"/>
      <c r="K197" s="12"/>
      <c r="L197" s="12"/>
      <c r="M197" s="12"/>
      <c r="N197" s="10"/>
      <c r="O197" s="12"/>
      <c r="P197" s="10"/>
      <c r="Q197" s="10"/>
      <c r="R197" s="10"/>
      <c r="S197" s="10"/>
      <c r="T197" s="12"/>
      <c r="U197" s="12"/>
      <c r="W197" s="12"/>
      <c r="X197" s="12"/>
      <c r="Y197" s="12"/>
      <c r="Z197" s="12"/>
      <c r="AA197" s="12"/>
      <c r="AB197" s="12"/>
      <c r="AC197" s="12"/>
      <c r="AD197" s="12"/>
      <c r="AE197" s="12"/>
      <c r="AF197" s="12"/>
      <c r="AG197" s="12"/>
      <c r="AH197" s="10"/>
      <c r="AI197" s="12"/>
      <c r="AJ197" s="10"/>
      <c r="AK197" s="10"/>
      <c r="AL197" s="10"/>
      <c r="AM197" s="10"/>
      <c r="AN197" s="12"/>
      <c r="AO197" s="15"/>
      <c r="AP197" s="15"/>
      <c r="AQ197" s="15"/>
    </row>
    <row r="198" spans="2:43">
      <c r="B198" s="12"/>
      <c r="C198" s="12"/>
      <c r="D198" s="12"/>
      <c r="E198" s="12"/>
      <c r="F198" s="12"/>
      <c r="G198" s="12"/>
      <c r="H198" s="12"/>
      <c r="I198" s="12"/>
      <c r="J198" s="12"/>
      <c r="K198" s="12"/>
      <c r="L198" s="12"/>
      <c r="M198" s="12"/>
      <c r="N198" s="10"/>
      <c r="O198" s="12"/>
      <c r="P198" s="10"/>
      <c r="Q198" s="10"/>
      <c r="R198" s="10"/>
      <c r="S198" s="10"/>
      <c r="T198" s="12"/>
      <c r="U198" s="12"/>
      <c r="W198" s="12"/>
      <c r="X198" s="12"/>
      <c r="Y198" s="12"/>
      <c r="Z198" s="12"/>
      <c r="AA198" s="12"/>
      <c r="AB198" s="12"/>
      <c r="AC198" s="12"/>
      <c r="AD198" s="12"/>
      <c r="AE198" s="12"/>
      <c r="AF198" s="12"/>
      <c r="AG198" s="12"/>
      <c r="AH198" s="10"/>
      <c r="AI198" s="12"/>
      <c r="AJ198" s="10"/>
      <c r="AK198" s="10"/>
      <c r="AL198" s="10"/>
      <c r="AM198" s="10"/>
      <c r="AN198" s="12"/>
      <c r="AO198" s="15"/>
      <c r="AP198" s="15"/>
      <c r="AQ198" s="15"/>
    </row>
    <row r="199" spans="2:43">
      <c r="B199" s="12"/>
      <c r="C199" s="12"/>
      <c r="D199" s="12"/>
      <c r="E199" s="12"/>
      <c r="F199" s="12"/>
      <c r="G199" s="12"/>
      <c r="H199" s="12"/>
      <c r="I199" s="12"/>
      <c r="J199" s="12"/>
      <c r="K199" s="12"/>
      <c r="L199" s="12"/>
      <c r="M199" s="12"/>
      <c r="N199" s="10"/>
      <c r="O199" s="12"/>
      <c r="P199" s="10"/>
      <c r="Q199" s="10"/>
      <c r="R199" s="10"/>
      <c r="S199" s="10"/>
      <c r="T199" s="12"/>
      <c r="U199" s="12"/>
      <c r="W199" s="12"/>
      <c r="X199" s="12"/>
      <c r="Y199" s="12"/>
      <c r="Z199" s="12"/>
      <c r="AA199" s="12"/>
      <c r="AB199" s="12"/>
      <c r="AC199" s="12"/>
      <c r="AD199" s="12"/>
      <c r="AE199" s="12"/>
      <c r="AF199" s="12"/>
      <c r="AG199" s="12"/>
      <c r="AH199" s="10"/>
      <c r="AI199" s="12"/>
      <c r="AJ199" s="10"/>
      <c r="AK199" s="10"/>
      <c r="AL199" s="10"/>
      <c r="AM199" s="10"/>
      <c r="AN199" s="12"/>
      <c r="AO199" s="15"/>
      <c r="AP199" s="15"/>
      <c r="AQ199" s="15"/>
    </row>
    <row r="200" spans="2:43">
      <c r="B200" s="12"/>
      <c r="C200" s="12"/>
      <c r="D200" s="12"/>
      <c r="E200" s="12"/>
      <c r="F200" s="12"/>
      <c r="G200" s="12"/>
      <c r="H200" s="12"/>
      <c r="I200" s="12"/>
      <c r="J200" s="12"/>
      <c r="K200" s="12"/>
      <c r="L200" s="12"/>
      <c r="M200" s="12"/>
      <c r="N200" s="10"/>
      <c r="O200" s="12"/>
      <c r="P200" s="10"/>
      <c r="Q200" s="10"/>
      <c r="R200" s="10"/>
      <c r="S200" s="10"/>
      <c r="T200" s="12"/>
      <c r="U200" s="12"/>
      <c r="W200" s="12"/>
      <c r="X200" s="12"/>
      <c r="Y200" s="12"/>
      <c r="Z200" s="12"/>
      <c r="AA200" s="12"/>
      <c r="AB200" s="12"/>
      <c r="AC200" s="12"/>
      <c r="AD200" s="12"/>
      <c r="AE200" s="12"/>
      <c r="AF200" s="12"/>
      <c r="AG200" s="12"/>
      <c r="AH200" s="10"/>
      <c r="AI200" s="12"/>
      <c r="AJ200" s="10"/>
      <c r="AK200" s="10"/>
      <c r="AL200" s="10"/>
      <c r="AM200" s="10"/>
      <c r="AN200" s="12"/>
      <c r="AO200" s="15"/>
      <c r="AP200" s="15"/>
      <c r="AQ200" s="15"/>
    </row>
    <row r="201" spans="2:43">
      <c r="B201" s="12"/>
      <c r="C201" s="12"/>
      <c r="D201" s="12"/>
      <c r="E201" s="12"/>
      <c r="F201" s="12"/>
      <c r="G201" s="12"/>
      <c r="H201" s="12"/>
      <c r="I201" s="12"/>
      <c r="J201" s="12"/>
      <c r="K201" s="12"/>
      <c r="L201" s="12"/>
      <c r="M201" s="12"/>
      <c r="N201" s="10"/>
      <c r="O201" s="12"/>
      <c r="P201" s="10"/>
      <c r="Q201" s="10"/>
      <c r="R201" s="10"/>
      <c r="S201" s="10"/>
      <c r="T201" s="12"/>
      <c r="U201" s="12"/>
      <c r="W201" s="12"/>
      <c r="X201" s="12"/>
      <c r="Y201" s="12"/>
      <c r="Z201" s="12"/>
      <c r="AA201" s="12"/>
      <c r="AB201" s="12"/>
      <c r="AC201" s="12"/>
      <c r="AD201" s="12"/>
      <c r="AE201" s="12"/>
      <c r="AF201" s="12"/>
      <c r="AG201" s="12"/>
      <c r="AH201" s="10"/>
      <c r="AI201" s="12"/>
      <c r="AJ201" s="10"/>
      <c r="AK201" s="10"/>
      <c r="AL201" s="10"/>
      <c r="AM201" s="10"/>
      <c r="AN201" s="12"/>
      <c r="AO201" s="15"/>
      <c r="AP201" s="15"/>
      <c r="AQ201" s="15"/>
    </row>
    <row r="202" spans="2:43">
      <c r="B202" s="12"/>
      <c r="C202" s="12"/>
      <c r="D202" s="12"/>
      <c r="E202" s="12"/>
      <c r="F202" s="12"/>
      <c r="G202" s="12"/>
      <c r="H202" s="12"/>
      <c r="I202" s="12"/>
      <c r="J202" s="12"/>
      <c r="K202" s="12"/>
      <c r="L202" s="12"/>
      <c r="M202" s="12"/>
      <c r="N202" s="10"/>
      <c r="O202" s="12"/>
      <c r="P202" s="10"/>
      <c r="Q202" s="10"/>
      <c r="R202" s="10"/>
      <c r="S202" s="10"/>
      <c r="T202" s="12"/>
      <c r="U202" s="12"/>
      <c r="W202" s="12"/>
      <c r="X202" s="12"/>
      <c r="Y202" s="12"/>
      <c r="Z202" s="12"/>
      <c r="AA202" s="12"/>
      <c r="AB202" s="12"/>
      <c r="AC202" s="12"/>
      <c r="AD202" s="12"/>
      <c r="AE202" s="12"/>
      <c r="AF202" s="12"/>
      <c r="AG202" s="12"/>
      <c r="AH202" s="10"/>
      <c r="AI202" s="12"/>
      <c r="AJ202" s="10"/>
      <c r="AK202" s="10"/>
      <c r="AL202" s="10"/>
      <c r="AM202" s="10"/>
      <c r="AN202" s="12"/>
      <c r="AO202" s="15"/>
      <c r="AP202" s="15"/>
      <c r="AQ202" s="15"/>
    </row>
    <row r="203" spans="2:43">
      <c r="B203" s="12"/>
      <c r="C203" s="12"/>
      <c r="D203" s="12"/>
      <c r="E203" s="12"/>
      <c r="F203" s="12"/>
      <c r="G203" s="12"/>
      <c r="H203" s="12"/>
      <c r="I203" s="12"/>
      <c r="J203" s="12"/>
      <c r="K203" s="12"/>
      <c r="L203" s="12"/>
      <c r="M203" s="12"/>
      <c r="N203" s="10"/>
      <c r="O203" s="12"/>
      <c r="P203" s="10"/>
      <c r="Q203" s="10"/>
      <c r="R203" s="10"/>
      <c r="S203" s="10"/>
      <c r="T203" s="12"/>
      <c r="U203" s="12"/>
      <c r="W203" s="12"/>
      <c r="X203" s="12"/>
      <c r="Y203" s="12"/>
      <c r="Z203" s="12"/>
      <c r="AA203" s="12"/>
      <c r="AB203" s="12"/>
      <c r="AC203" s="12"/>
      <c r="AD203" s="12"/>
      <c r="AE203" s="12"/>
      <c r="AF203" s="12"/>
      <c r="AG203" s="12"/>
      <c r="AH203" s="10"/>
      <c r="AI203" s="12"/>
      <c r="AJ203" s="10"/>
      <c r="AK203" s="10"/>
      <c r="AL203" s="10"/>
      <c r="AM203" s="10"/>
      <c r="AN203" s="12"/>
      <c r="AO203" s="15"/>
      <c r="AP203" s="15"/>
      <c r="AQ203" s="15"/>
    </row>
    <row r="204" spans="2:43">
      <c r="B204" s="12"/>
      <c r="C204" s="12"/>
      <c r="D204" s="12"/>
      <c r="E204" s="12"/>
      <c r="F204" s="12"/>
      <c r="G204" s="12"/>
      <c r="H204" s="12"/>
      <c r="I204" s="12"/>
      <c r="J204" s="12"/>
      <c r="K204" s="12"/>
      <c r="L204" s="12"/>
      <c r="M204" s="12"/>
      <c r="N204" s="10"/>
      <c r="O204" s="12"/>
      <c r="P204" s="10"/>
      <c r="Q204" s="10"/>
      <c r="R204" s="10"/>
      <c r="S204" s="10"/>
      <c r="T204" s="12"/>
      <c r="U204" s="12"/>
      <c r="W204" s="12"/>
      <c r="X204" s="12"/>
      <c r="Y204" s="12"/>
      <c r="Z204" s="12"/>
      <c r="AA204" s="12"/>
      <c r="AB204" s="12"/>
      <c r="AC204" s="12"/>
      <c r="AD204" s="12"/>
      <c r="AE204" s="12"/>
      <c r="AF204" s="12"/>
      <c r="AG204" s="12"/>
      <c r="AH204" s="10"/>
      <c r="AI204" s="12"/>
      <c r="AJ204" s="10"/>
      <c r="AK204" s="10"/>
      <c r="AL204" s="10"/>
      <c r="AM204" s="10"/>
      <c r="AN204" s="12"/>
      <c r="AO204" s="15"/>
      <c r="AP204" s="15"/>
      <c r="AQ204" s="15"/>
    </row>
    <row r="205" spans="2:43">
      <c r="B205" s="12"/>
      <c r="C205" s="12"/>
      <c r="D205" s="12"/>
      <c r="E205" s="12"/>
      <c r="F205" s="12"/>
      <c r="G205" s="12"/>
      <c r="H205" s="12"/>
      <c r="I205" s="12"/>
      <c r="J205" s="12"/>
      <c r="K205" s="12"/>
      <c r="L205" s="12"/>
      <c r="M205" s="12"/>
      <c r="N205" s="10"/>
      <c r="O205" s="12"/>
      <c r="P205" s="10"/>
      <c r="Q205" s="10"/>
      <c r="R205" s="10"/>
      <c r="S205" s="10"/>
      <c r="T205" s="12"/>
      <c r="U205" s="12"/>
      <c r="W205" s="12"/>
      <c r="X205" s="12"/>
      <c r="Y205" s="12"/>
      <c r="Z205" s="12"/>
      <c r="AA205" s="12"/>
      <c r="AB205" s="12"/>
      <c r="AC205" s="12"/>
      <c r="AD205" s="12"/>
      <c r="AE205" s="12"/>
      <c r="AF205" s="12"/>
      <c r="AG205" s="12"/>
      <c r="AH205" s="10"/>
      <c r="AI205" s="12"/>
      <c r="AJ205" s="10"/>
      <c r="AK205" s="10"/>
      <c r="AL205" s="10"/>
      <c r="AM205" s="10"/>
      <c r="AN205" s="12"/>
      <c r="AO205" s="15"/>
      <c r="AP205" s="15"/>
      <c r="AQ205" s="15"/>
    </row>
    <row r="206" spans="2:43">
      <c r="B206" s="12"/>
      <c r="C206" s="12"/>
      <c r="D206" s="12"/>
      <c r="E206" s="12"/>
      <c r="F206" s="12"/>
      <c r="G206" s="12"/>
      <c r="H206" s="12"/>
      <c r="I206" s="12"/>
      <c r="J206" s="12"/>
      <c r="K206" s="12"/>
      <c r="L206" s="12"/>
      <c r="M206" s="12"/>
      <c r="N206" s="10"/>
      <c r="O206" s="12"/>
      <c r="P206" s="10"/>
      <c r="Q206" s="10"/>
      <c r="R206" s="10"/>
      <c r="S206" s="10"/>
      <c r="T206" s="12"/>
      <c r="U206" s="12"/>
      <c r="W206" s="12"/>
      <c r="X206" s="12"/>
      <c r="Y206" s="12"/>
      <c r="Z206" s="12"/>
      <c r="AA206" s="12"/>
      <c r="AB206" s="12"/>
      <c r="AC206" s="12"/>
      <c r="AD206" s="12"/>
      <c r="AE206" s="12"/>
      <c r="AF206" s="12"/>
      <c r="AG206" s="12"/>
      <c r="AH206" s="10"/>
      <c r="AI206" s="12"/>
      <c r="AJ206" s="10"/>
      <c r="AK206" s="10"/>
      <c r="AL206" s="10"/>
      <c r="AM206" s="10"/>
      <c r="AN206" s="12"/>
      <c r="AO206" s="15"/>
      <c r="AP206" s="15"/>
      <c r="AQ206" s="15"/>
    </row>
    <row r="207" spans="2:43">
      <c r="B207" s="12"/>
      <c r="C207" s="12"/>
      <c r="D207" s="12"/>
      <c r="E207" s="12"/>
      <c r="F207" s="12"/>
      <c r="G207" s="12"/>
      <c r="H207" s="12"/>
      <c r="I207" s="12"/>
      <c r="J207" s="12"/>
      <c r="K207" s="12"/>
      <c r="L207" s="12"/>
      <c r="M207" s="12"/>
      <c r="N207" s="10"/>
      <c r="O207" s="12"/>
      <c r="P207" s="10"/>
      <c r="Q207" s="10"/>
      <c r="R207" s="10"/>
      <c r="S207" s="10"/>
      <c r="T207" s="12"/>
      <c r="U207" s="12"/>
      <c r="W207" s="12"/>
      <c r="X207" s="12"/>
      <c r="Y207" s="12"/>
      <c r="Z207" s="12"/>
      <c r="AA207" s="12"/>
      <c r="AB207" s="12"/>
      <c r="AC207" s="12"/>
      <c r="AD207" s="12"/>
      <c r="AE207" s="12"/>
      <c r="AF207" s="12"/>
      <c r="AG207" s="12"/>
      <c r="AH207" s="10"/>
      <c r="AI207" s="12"/>
      <c r="AJ207" s="10"/>
      <c r="AK207" s="10"/>
      <c r="AL207" s="10"/>
      <c r="AM207" s="10"/>
      <c r="AN207" s="12"/>
      <c r="AO207" s="15"/>
      <c r="AP207" s="15"/>
      <c r="AQ207" s="15"/>
    </row>
    <row r="208" spans="2:43">
      <c r="B208" s="12"/>
      <c r="C208" s="12"/>
      <c r="D208" s="12"/>
      <c r="E208" s="12"/>
      <c r="F208" s="12"/>
      <c r="G208" s="12"/>
      <c r="H208" s="12"/>
      <c r="I208" s="12"/>
      <c r="J208" s="12"/>
      <c r="K208" s="12"/>
      <c r="L208" s="12"/>
      <c r="M208" s="12"/>
      <c r="N208" s="10"/>
      <c r="O208" s="12"/>
      <c r="P208" s="10"/>
      <c r="Q208" s="10"/>
      <c r="R208" s="10"/>
      <c r="S208" s="10"/>
      <c r="T208" s="12"/>
      <c r="U208" s="12"/>
      <c r="W208" s="12"/>
      <c r="X208" s="12"/>
      <c r="Y208" s="12"/>
      <c r="Z208" s="12"/>
      <c r="AA208" s="12"/>
      <c r="AB208" s="12"/>
      <c r="AC208" s="12"/>
      <c r="AD208" s="12"/>
      <c r="AE208" s="12"/>
      <c r="AF208" s="12"/>
      <c r="AG208" s="12"/>
      <c r="AH208" s="10"/>
      <c r="AI208" s="12"/>
      <c r="AJ208" s="10"/>
      <c r="AK208" s="10"/>
      <c r="AL208" s="10"/>
      <c r="AM208" s="10"/>
      <c r="AN208" s="12"/>
      <c r="AO208" s="15"/>
      <c r="AP208" s="15"/>
      <c r="AQ208" s="15"/>
    </row>
    <row r="209" spans="2:43">
      <c r="B209" s="12"/>
      <c r="C209" s="12"/>
      <c r="D209" s="12"/>
      <c r="E209" s="12"/>
      <c r="F209" s="12"/>
      <c r="G209" s="12"/>
      <c r="H209" s="12"/>
      <c r="I209" s="12"/>
      <c r="J209" s="12"/>
      <c r="K209" s="12"/>
      <c r="L209" s="12"/>
      <c r="M209" s="12"/>
      <c r="N209" s="10"/>
      <c r="O209" s="12"/>
      <c r="P209" s="10"/>
      <c r="Q209" s="10"/>
      <c r="R209" s="10"/>
      <c r="S209" s="10"/>
      <c r="T209" s="12"/>
      <c r="U209" s="12"/>
      <c r="W209" s="12"/>
      <c r="X209" s="12"/>
      <c r="Y209" s="12"/>
      <c r="Z209" s="12"/>
      <c r="AA209" s="12"/>
      <c r="AB209" s="12"/>
      <c r="AC209" s="12"/>
      <c r="AD209" s="12"/>
      <c r="AE209" s="12"/>
      <c r="AF209" s="12"/>
      <c r="AG209" s="12"/>
      <c r="AH209" s="10"/>
      <c r="AI209" s="12"/>
      <c r="AJ209" s="10"/>
      <c r="AK209" s="10"/>
      <c r="AL209" s="10"/>
      <c r="AM209" s="10"/>
      <c r="AN209" s="12"/>
      <c r="AO209" s="15"/>
      <c r="AP209" s="15"/>
      <c r="AQ209" s="15"/>
    </row>
    <row r="210" spans="2:43">
      <c r="B210" s="12"/>
      <c r="C210" s="12"/>
      <c r="D210" s="12"/>
      <c r="E210" s="12"/>
      <c r="F210" s="12"/>
      <c r="G210" s="12"/>
      <c r="H210" s="12"/>
      <c r="I210" s="12"/>
      <c r="J210" s="12"/>
      <c r="K210" s="12"/>
      <c r="L210" s="12"/>
      <c r="M210" s="12"/>
      <c r="N210" s="10"/>
      <c r="O210" s="12"/>
      <c r="P210" s="10"/>
      <c r="Q210" s="10"/>
      <c r="R210" s="10"/>
      <c r="S210" s="10"/>
      <c r="T210" s="12"/>
      <c r="U210" s="12"/>
      <c r="W210" s="12"/>
      <c r="X210" s="12"/>
      <c r="Y210" s="12"/>
      <c r="Z210" s="12"/>
      <c r="AA210" s="12"/>
      <c r="AB210" s="12"/>
      <c r="AC210" s="12"/>
      <c r="AD210" s="12"/>
      <c r="AE210" s="12"/>
      <c r="AF210" s="12"/>
      <c r="AG210" s="12"/>
      <c r="AH210" s="10"/>
      <c r="AI210" s="12"/>
      <c r="AJ210" s="10"/>
      <c r="AK210" s="10"/>
      <c r="AL210" s="10"/>
      <c r="AM210" s="10"/>
      <c r="AN210" s="12"/>
      <c r="AO210" s="15"/>
      <c r="AP210" s="15"/>
      <c r="AQ210" s="15"/>
    </row>
    <row r="211" spans="2:43">
      <c r="B211" s="12"/>
      <c r="C211" s="12"/>
      <c r="D211" s="12"/>
      <c r="E211" s="12"/>
      <c r="F211" s="12"/>
      <c r="G211" s="12"/>
      <c r="H211" s="12"/>
      <c r="I211" s="12"/>
      <c r="J211" s="12"/>
      <c r="K211" s="12"/>
      <c r="L211" s="12"/>
      <c r="M211" s="12"/>
      <c r="N211" s="10"/>
      <c r="O211" s="12"/>
      <c r="P211" s="10"/>
      <c r="Q211" s="10"/>
      <c r="R211" s="10"/>
      <c r="S211" s="10"/>
      <c r="T211" s="12"/>
      <c r="U211" s="12"/>
      <c r="W211" s="12"/>
      <c r="X211" s="12"/>
      <c r="Y211" s="12"/>
      <c r="Z211" s="12"/>
      <c r="AA211" s="12"/>
      <c r="AB211" s="12"/>
      <c r="AC211" s="12"/>
      <c r="AD211" s="12"/>
      <c r="AE211" s="12"/>
      <c r="AF211" s="12"/>
      <c r="AG211" s="12"/>
      <c r="AH211" s="10"/>
      <c r="AI211" s="12"/>
      <c r="AJ211" s="10"/>
      <c r="AK211" s="10"/>
      <c r="AL211" s="10"/>
      <c r="AM211" s="10"/>
      <c r="AN211" s="12"/>
      <c r="AO211" s="15"/>
      <c r="AP211" s="15"/>
      <c r="AQ211" s="15"/>
    </row>
    <row r="212" spans="2:43">
      <c r="B212" s="12"/>
      <c r="C212" s="12"/>
      <c r="D212" s="12"/>
      <c r="E212" s="12"/>
      <c r="F212" s="12"/>
      <c r="G212" s="12"/>
      <c r="H212" s="12"/>
      <c r="I212" s="12"/>
      <c r="J212" s="12"/>
      <c r="K212" s="12"/>
      <c r="L212" s="12"/>
      <c r="M212" s="12"/>
      <c r="N212" s="10"/>
      <c r="O212" s="12"/>
      <c r="P212" s="10"/>
      <c r="Q212" s="10"/>
      <c r="R212" s="10"/>
      <c r="S212" s="10"/>
      <c r="T212" s="12"/>
      <c r="U212" s="12"/>
      <c r="W212" s="12"/>
      <c r="X212" s="12"/>
      <c r="Y212" s="12"/>
      <c r="Z212" s="12"/>
      <c r="AA212" s="12"/>
      <c r="AB212" s="12"/>
      <c r="AC212" s="12"/>
      <c r="AD212" s="12"/>
      <c r="AE212" s="12"/>
      <c r="AF212" s="12"/>
      <c r="AG212" s="12"/>
      <c r="AH212" s="10"/>
      <c r="AI212" s="12"/>
      <c r="AJ212" s="10"/>
      <c r="AK212" s="10"/>
      <c r="AL212" s="10"/>
      <c r="AM212" s="10"/>
      <c r="AN212" s="12"/>
      <c r="AO212" s="15"/>
      <c r="AP212" s="15"/>
      <c r="AQ212" s="15"/>
    </row>
    <row r="213" spans="2:43">
      <c r="B213" s="12"/>
      <c r="C213" s="12"/>
      <c r="D213" s="12"/>
      <c r="E213" s="12"/>
      <c r="F213" s="12"/>
      <c r="G213" s="12"/>
      <c r="H213" s="12"/>
      <c r="I213" s="12"/>
      <c r="J213" s="12"/>
      <c r="K213" s="12"/>
      <c r="L213" s="12"/>
      <c r="M213" s="12"/>
      <c r="N213" s="10"/>
      <c r="O213" s="12"/>
      <c r="P213" s="10"/>
      <c r="Q213" s="10"/>
      <c r="R213" s="10"/>
      <c r="S213" s="10"/>
      <c r="T213" s="12"/>
      <c r="U213" s="12"/>
      <c r="W213" s="12"/>
      <c r="X213" s="12"/>
      <c r="Y213" s="12"/>
      <c r="Z213" s="12"/>
      <c r="AA213" s="12"/>
      <c r="AB213" s="12"/>
      <c r="AC213" s="12"/>
      <c r="AD213" s="12"/>
      <c r="AE213" s="12"/>
      <c r="AF213" s="12"/>
      <c r="AG213" s="12"/>
      <c r="AH213" s="10"/>
      <c r="AI213" s="12"/>
      <c r="AJ213" s="10"/>
      <c r="AK213" s="10"/>
      <c r="AL213" s="10"/>
      <c r="AM213" s="10"/>
      <c r="AN213" s="12"/>
      <c r="AO213" s="15"/>
      <c r="AP213" s="15"/>
      <c r="AQ213" s="15"/>
    </row>
    <row r="214" spans="2:43">
      <c r="B214" s="12"/>
      <c r="C214" s="12"/>
      <c r="D214" s="12"/>
      <c r="E214" s="12"/>
      <c r="F214" s="12"/>
      <c r="G214" s="12"/>
      <c r="H214" s="12"/>
      <c r="I214" s="12"/>
      <c r="J214" s="12"/>
      <c r="K214" s="12"/>
      <c r="L214" s="12"/>
      <c r="M214" s="12"/>
      <c r="N214" s="10"/>
      <c r="O214" s="12"/>
      <c r="P214" s="10"/>
      <c r="Q214" s="10"/>
      <c r="R214" s="10"/>
      <c r="S214" s="10"/>
      <c r="T214" s="12"/>
      <c r="U214" s="12"/>
      <c r="W214" s="12"/>
      <c r="X214" s="12"/>
      <c r="Y214" s="12"/>
      <c r="Z214" s="12"/>
      <c r="AA214" s="12"/>
      <c r="AB214" s="12"/>
      <c r="AC214" s="12"/>
      <c r="AD214" s="12"/>
      <c r="AE214" s="12"/>
      <c r="AF214" s="12"/>
      <c r="AG214" s="12"/>
      <c r="AH214" s="10"/>
      <c r="AI214" s="12"/>
      <c r="AJ214" s="10"/>
      <c r="AK214" s="10"/>
      <c r="AL214" s="10"/>
      <c r="AM214" s="10"/>
      <c r="AN214" s="12"/>
      <c r="AO214" s="15"/>
      <c r="AP214" s="15"/>
      <c r="AQ214" s="15"/>
    </row>
    <row r="215" spans="2:43">
      <c r="B215" s="12"/>
      <c r="C215" s="12"/>
      <c r="D215" s="12"/>
      <c r="E215" s="12"/>
      <c r="F215" s="12"/>
      <c r="G215" s="12"/>
      <c r="H215" s="12"/>
      <c r="I215" s="12"/>
      <c r="J215" s="12"/>
      <c r="K215" s="12"/>
      <c r="L215" s="12"/>
      <c r="M215" s="12"/>
      <c r="N215" s="10"/>
      <c r="O215" s="12"/>
      <c r="P215" s="10"/>
      <c r="Q215" s="10"/>
      <c r="R215" s="10"/>
      <c r="S215" s="10"/>
      <c r="T215" s="12"/>
      <c r="U215" s="12"/>
      <c r="W215" s="12"/>
      <c r="X215" s="12"/>
      <c r="Y215" s="12"/>
      <c r="Z215" s="12"/>
      <c r="AA215" s="12"/>
      <c r="AB215" s="12"/>
      <c r="AC215" s="12"/>
      <c r="AD215" s="12"/>
      <c r="AE215" s="12"/>
      <c r="AF215" s="12"/>
      <c r="AG215" s="12"/>
      <c r="AH215" s="10"/>
      <c r="AI215" s="12"/>
      <c r="AJ215" s="10"/>
      <c r="AK215" s="10"/>
      <c r="AL215" s="10"/>
      <c r="AM215" s="10"/>
      <c r="AN215" s="12"/>
      <c r="AO215" s="15"/>
      <c r="AP215" s="15"/>
      <c r="AQ215" s="15"/>
    </row>
    <row r="216" spans="2:43">
      <c r="B216" s="12"/>
      <c r="C216" s="12"/>
      <c r="D216" s="12"/>
      <c r="E216" s="12"/>
      <c r="F216" s="12"/>
      <c r="G216" s="12"/>
      <c r="H216" s="12"/>
      <c r="I216" s="12"/>
      <c r="J216" s="12"/>
      <c r="K216" s="12"/>
      <c r="L216" s="12"/>
      <c r="M216" s="12"/>
      <c r="N216" s="10"/>
      <c r="O216" s="12"/>
      <c r="P216" s="10"/>
      <c r="Q216" s="10"/>
      <c r="R216" s="10"/>
      <c r="S216" s="10"/>
      <c r="T216" s="12"/>
      <c r="U216" s="12"/>
      <c r="W216" s="12"/>
      <c r="X216" s="12"/>
      <c r="Y216" s="12"/>
      <c r="Z216" s="12"/>
      <c r="AA216" s="12"/>
      <c r="AB216" s="12"/>
      <c r="AC216" s="12"/>
      <c r="AD216" s="12"/>
      <c r="AE216" s="12"/>
      <c r="AF216" s="12"/>
      <c r="AG216" s="12"/>
      <c r="AH216" s="10"/>
      <c r="AI216" s="12"/>
      <c r="AJ216" s="10"/>
      <c r="AK216" s="10"/>
      <c r="AL216" s="10"/>
      <c r="AM216" s="10"/>
      <c r="AN216" s="12"/>
      <c r="AO216" s="15"/>
      <c r="AP216" s="15"/>
      <c r="AQ216" s="15"/>
    </row>
    <row r="217" spans="2:43">
      <c r="B217" s="12"/>
      <c r="C217" s="12"/>
      <c r="D217" s="12"/>
      <c r="E217" s="12"/>
      <c r="F217" s="12"/>
      <c r="G217" s="12"/>
      <c r="H217" s="12"/>
      <c r="I217" s="12"/>
      <c r="J217" s="12"/>
      <c r="K217" s="12"/>
      <c r="L217" s="12"/>
      <c r="M217" s="12"/>
      <c r="N217" s="10"/>
      <c r="O217" s="12"/>
      <c r="P217" s="10"/>
      <c r="Q217" s="10"/>
      <c r="R217" s="10"/>
      <c r="S217" s="10"/>
      <c r="T217" s="12"/>
      <c r="U217" s="12"/>
      <c r="W217" s="12"/>
      <c r="X217" s="12"/>
      <c r="Y217" s="12"/>
      <c r="Z217" s="12"/>
      <c r="AA217" s="12"/>
      <c r="AB217" s="12"/>
      <c r="AC217" s="12"/>
      <c r="AD217" s="12"/>
      <c r="AE217" s="12"/>
      <c r="AF217" s="12"/>
      <c r="AG217" s="12"/>
      <c r="AH217" s="10"/>
      <c r="AI217" s="12"/>
      <c r="AJ217" s="10"/>
      <c r="AK217" s="10"/>
      <c r="AL217" s="10"/>
      <c r="AM217" s="10"/>
      <c r="AN217" s="12"/>
      <c r="AO217" s="15"/>
      <c r="AP217" s="15"/>
      <c r="AQ217" s="15"/>
    </row>
    <row r="218" spans="2:43">
      <c r="B218" s="12"/>
      <c r="C218" s="12"/>
      <c r="D218" s="12"/>
      <c r="E218" s="12"/>
      <c r="F218" s="12"/>
      <c r="G218" s="12"/>
      <c r="H218" s="12"/>
      <c r="I218" s="12"/>
      <c r="J218" s="12"/>
      <c r="K218" s="12"/>
      <c r="L218" s="12"/>
      <c r="M218" s="12"/>
      <c r="N218" s="10"/>
      <c r="O218" s="12"/>
      <c r="P218" s="10"/>
      <c r="Q218" s="10"/>
      <c r="R218" s="10"/>
      <c r="S218" s="10"/>
      <c r="T218" s="12"/>
      <c r="U218" s="12"/>
      <c r="W218" s="12"/>
      <c r="X218" s="12"/>
      <c r="Y218" s="12"/>
      <c r="Z218" s="12"/>
      <c r="AA218" s="12"/>
      <c r="AB218" s="12"/>
      <c r="AC218" s="12"/>
      <c r="AD218" s="12"/>
      <c r="AE218" s="12"/>
      <c r="AF218" s="12"/>
      <c r="AG218" s="12"/>
      <c r="AH218" s="10"/>
      <c r="AI218" s="12"/>
      <c r="AJ218" s="10"/>
      <c r="AK218" s="10"/>
      <c r="AL218" s="10"/>
      <c r="AM218" s="10"/>
      <c r="AN218" s="12"/>
      <c r="AO218" s="15"/>
      <c r="AP218" s="15"/>
      <c r="AQ218" s="15"/>
    </row>
    <row r="219" spans="2:43">
      <c r="B219" s="12"/>
      <c r="C219" s="12"/>
      <c r="D219" s="12"/>
      <c r="E219" s="12"/>
      <c r="F219" s="12"/>
      <c r="G219" s="12"/>
      <c r="H219" s="12"/>
      <c r="I219" s="12"/>
      <c r="J219" s="12"/>
      <c r="K219" s="12"/>
      <c r="L219" s="12"/>
      <c r="M219" s="12"/>
      <c r="N219" s="10"/>
      <c r="O219" s="12"/>
      <c r="P219" s="10"/>
      <c r="Q219" s="10"/>
      <c r="R219" s="10"/>
      <c r="S219" s="10"/>
      <c r="T219" s="12"/>
      <c r="U219" s="12"/>
      <c r="W219" s="12"/>
      <c r="X219" s="12"/>
      <c r="Y219" s="12"/>
      <c r="Z219" s="12"/>
      <c r="AA219" s="12"/>
      <c r="AB219" s="12"/>
      <c r="AC219" s="12"/>
      <c r="AD219" s="12"/>
      <c r="AE219" s="12"/>
      <c r="AF219" s="12"/>
      <c r="AG219" s="12"/>
      <c r="AH219" s="10"/>
      <c r="AI219" s="12"/>
      <c r="AJ219" s="10"/>
      <c r="AK219" s="10"/>
      <c r="AL219" s="10"/>
      <c r="AM219" s="10"/>
      <c r="AN219" s="12"/>
      <c r="AO219" s="15"/>
      <c r="AP219" s="15"/>
      <c r="AQ219" s="15"/>
    </row>
    <row r="220" spans="2:43">
      <c r="B220" s="12"/>
      <c r="C220" s="12"/>
      <c r="D220" s="12"/>
      <c r="E220" s="12"/>
      <c r="F220" s="12"/>
      <c r="G220" s="12"/>
      <c r="H220" s="12"/>
      <c r="I220" s="12"/>
      <c r="J220" s="12"/>
      <c r="K220" s="12"/>
      <c r="L220" s="12"/>
      <c r="M220" s="12"/>
      <c r="N220" s="10"/>
      <c r="O220" s="12"/>
      <c r="P220" s="10"/>
      <c r="Q220" s="10"/>
      <c r="R220" s="10"/>
      <c r="S220" s="10"/>
      <c r="T220" s="12"/>
      <c r="U220" s="12"/>
      <c r="W220" s="12"/>
      <c r="X220" s="12"/>
      <c r="Y220" s="12"/>
      <c r="Z220" s="12"/>
      <c r="AA220" s="12"/>
      <c r="AB220" s="12"/>
      <c r="AC220" s="12"/>
      <c r="AD220" s="12"/>
      <c r="AE220" s="12"/>
      <c r="AF220" s="12"/>
      <c r="AG220" s="12"/>
      <c r="AH220" s="10"/>
      <c r="AI220" s="12"/>
      <c r="AJ220" s="10"/>
      <c r="AK220" s="10"/>
      <c r="AL220" s="10"/>
      <c r="AM220" s="10"/>
      <c r="AN220" s="12"/>
      <c r="AO220" s="15"/>
      <c r="AP220" s="15"/>
      <c r="AQ220" s="15"/>
    </row>
    <row r="221" spans="2:43">
      <c r="B221" s="12"/>
      <c r="C221" s="12"/>
      <c r="D221" s="12"/>
      <c r="E221" s="12"/>
      <c r="F221" s="12"/>
      <c r="G221" s="12"/>
      <c r="H221" s="12"/>
      <c r="I221" s="12"/>
      <c r="J221" s="12"/>
      <c r="K221" s="12"/>
      <c r="L221" s="12"/>
      <c r="M221" s="12"/>
      <c r="N221" s="10"/>
      <c r="O221" s="12"/>
      <c r="P221" s="10"/>
      <c r="Q221" s="10"/>
      <c r="R221" s="10"/>
      <c r="S221" s="10"/>
      <c r="T221" s="12"/>
      <c r="U221" s="12"/>
      <c r="W221" s="12"/>
      <c r="X221" s="12"/>
      <c r="Y221" s="12"/>
      <c r="Z221" s="12"/>
      <c r="AA221" s="12"/>
      <c r="AB221" s="12"/>
      <c r="AC221" s="12"/>
      <c r="AD221" s="12"/>
      <c r="AE221" s="12"/>
      <c r="AF221" s="12"/>
      <c r="AG221" s="12"/>
      <c r="AH221" s="10"/>
      <c r="AI221" s="12"/>
      <c r="AJ221" s="10"/>
      <c r="AK221" s="10"/>
      <c r="AL221" s="10"/>
      <c r="AM221" s="10"/>
      <c r="AN221" s="12"/>
      <c r="AO221" s="15"/>
      <c r="AP221" s="15"/>
      <c r="AQ221" s="15"/>
    </row>
    <row r="222" spans="2:43">
      <c r="B222" s="12"/>
      <c r="C222" s="12"/>
      <c r="D222" s="12"/>
      <c r="E222" s="12"/>
      <c r="F222" s="12"/>
      <c r="G222" s="12"/>
      <c r="H222" s="12"/>
      <c r="I222" s="12"/>
      <c r="J222" s="12"/>
      <c r="K222" s="12"/>
      <c r="L222" s="12"/>
      <c r="M222" s="12"/>
      <c r="N222" s="10"/>
      <c r="O222" s="12"/>
      <c r="P222" s="10"/>
      <c r="Q222" s="10"/>
      <c r="R222" s="10"/>
      <c r="S222" s="10"/>
      <c r="T222" s="12"/>
      <c r="U222" s="12"/>
      <c r="W222" s="12"/>
      <c r="X222" s="12"/>
      <c r="Y222" s="12"/>
      <c r="Z222" s="12"/>
      <c r="AA222" s="12"/>
      <c r="AB222" s="12"/>
      <c r="AC222" s="12"/>
      <c r="AD222" s="12"/>
      <c r="AE222" s="12"/>
      <c r="AF222" s="12"/>
      <c r="AG222" s="12"/>
      <c r="AH222" s="10"/>
      <c r="AI222" s="12"/>
      <c r="AJ222" s="10"/>
      <c r="AK222" s="10"/>
      <c r="AL222" s="10"/>
      <c r="AM222" s="10"/>
      <c r="AN222" s="12"/>
      <c r="AO222" s="15"/>
      <c r="AP222" s="15"/>
      <c r="AQ222" s="15"/>
    </row>
    <row r="223" spans="2:43">
      <c r="B223" s="12"/>
      <c r="C223" s="12"/>
      <c r="D223" s="12"/>
      <c r="E223" s="12"/>
      <c r="F223" s="12"/>
      <c r="G223" s="12"/>
      <c r="H223" s="12"/>
      <c r="I223" s="12"/>
      <c r="J223" s="12"/>
      <c r="K223" s="12"/>
      <c r="L223" s="12"/>
      <c r="M223" s="12"/>
      <c r="N223" s="10"/>
      <c r="O223" s="12"/>
      <c r="P223" s="10"/>
      <c r="Q223" s="10"/>
      <c r="R223" s="10"/>
      <c r="S223" s="10"/>
      <c r="T223" s="12"/>
      <c r="U223" s="12"/>
      <c r="W223" s="12"/>
      <c r="X223" s="12"/>
      <c r="Y223" s="12"/>
      <c r="Z223" s="12"/>
      <c r="AA223" s="12"/>
      <c r="AB223" s="12"/>
      <c r="AC223" s="12"/>
      <c r="AD223" s="12"/>
      <c r="AE223" s="12"/>
      <c r="AF223" s="12"/>
      <c r="AG223" s="12"/>
      <c r="AH223" s="10"/>
      <c r="AI223" s="12"/>
      <c r="AJ223" s="10"/>
      <c r="AK223" s="10"/>
      <c r="AL223" s="10"/>
      <c r="AM223" s="10"/>
      <c r="AN223" s="12"/>
      <c r="AO223" s="15"/>
      <c r="AP223" s="15"/>
      <c r="AQ223" s="15"/>
    </row>
    <row r="224" spans="2:43">
      <c r="B224" s="12"/>
      <c r="C224" s="12"/>
      <c r="D224" s="12"/>
      <c r="E224" s="12"/>
      <c r="F224" s="12"/>
      <c r="G224" s="12"/>
      <c r="H224" s="12"/>
      <c r="I224" s="12"/>
      <c r="J224" s="12"/>
      <c r="K224" s="12"/>
      <c r="L224" s="12"/>
      <c r="M224" s="12"/>
      <c r="N224" s="10"/>
      <c r="O224" s="12"/>
      <c r="P224" s="10"/>
      <c r="Q224" s="10"/>
      <c r="R224" s="10"/>
      <c r="S224" s="10"/>
      <c r="T224" s="12"/>
      <c r="U224" s="12"/>
      <c r="W224" s="12"/>
      <c r="X224" s="12"/>
      <c r="Y224" s="12"/>
      <c r="Z224" s="12"/>
      <c r="AA224" s="12"/>
      <c r="AB224" s="12"/>
      <c r="AC224" s="12"/>
      <c r="AD224" s="12"/>
      <c r="AE224" s="12"/>
      <c r="AF224" s="12"/>
      <c r="AG224" s="12"/>
      <c r="AH224" s="10"/>
      <c r="AI224" s="12"/>
      <c r="AJ224" s="10"/>
      <c r="AK224" s="10"/>
      <c r="AL224" s="10"/>
      <c r="AM224" s="10"/>
      <c r="AN224" s="12"/>
      <c r="AO224" s="15"/>
      <c r="AP224" s="15"/>
      <c r="AQ224" s="15"/>
    </row>
    <row r="225" spans="2:43">
      <c r="B225" s="12"/>
      <c r="C225" s="12"/>
      <c r="D225" s="12"/>
      <c r="E225" s="12"/>
      <c r="F225" s="12"/>
      <c r="G225" s="12"/>
      <c r="H225" s="12"/>
      <c r="I225" s="12"/>
      <c r="J225" s="12"/>
      <c r="K225" s="12"/>
      <c r="L225" s="12"/>
      <c r="M225" s="12"/>
      <c r="N225" s="10"/>
      <c r="O225" s="12"/>
      <c r="P225" s="10"/>
      <c r="Q225" s="10"/>
      <c r="R225" s="10"/>
      <c r="S225" s="10"/>
      <c r="T225" s="12"/>
      <c r="U225" s="12"/>
      <c r="W225" s="12"/>
      <c r="X225" s="12"/>
      <c r="Y225" s="12"/>
      <c r="Z225" s="12"/>
      <c r="AA225" s="12"/>
      <c r="AB225" s="12"/>
      <c r="AC225" s="12"/>
      <c r="AD225" s="12"/>
      <c r="AE225" s="12"/>
      <c r="AF225" s="12"/>
      <c r="AG225" s="12"/>
      <c r="AH225" s="10"/>
      <c r="AI225" s="12"/>
      <c r="AJ225" s="10"/>
      <c r="AK225" s="10"/>
      <c r="AL225" s="10"/>
      <c r="AM225" s="10"/>
      <c r="AN225" s="12"/>
      <c r="AO225" s="15"/>
      <c r="AP225" s="15"/>
      <c r="AQ225" s="15"/>
    </row>
    <row r="226" spans="2:43">
      <c r="B226" s="12"/>
      <c r="C226" s="12"/>
      <c r="D226" s="12"/>
      <c r="E226" s="12"/>
      <c r="F226" s="12"/>
      <c r="G226" s="12"/>
      <c r="H226" s="12"/>
      <c r="I226" s="12"/>
      <c r="J226" s="12"/>
      <c r="K226" s="12"/>
      <c r="L226" s="12"/>
      <c r="M226" s="12"/>
      <c r="N226" s="10"/>
      <c r="O226" s="12"/>
      <c r="P226" s="10"/>
      <c r="Q226" s="10"/>
      <c r="R226" s="10"/>
      <c r="S226" s="10"/>
      <c r="T226" s="12"/>
      <c r="U226" s="12"/>
      <c r="W226" s="12"/>
      <c r="X226" s="12"/>
      <c r="Y226" s="12"/>
      <c r="Z226" s="12"/>
      <c r="AA226" s="12"/>
      <c r="AB226" s="12"/>
      <c r="AC226" s="12"/>
      <c r="AD226" s="12"/>
      <c r="AE226" s="12"/>
      <c r="AF226" s="12"/>
      <c r="AG226" s="12"/>
      <c r="AH226" s="10"/>
      <c r="AI226" s="12"/>
      <c r="AJ226" s="10"/>
      <c r="AK226" s="10"/>
      <c r="AL226" s="10"/>
      <c r="AM226" s="10"/>
      <c r="AN226" s="12"/>
      <c r="AO226" s="15"/>
      <c r="AP226" s="15"/>
      <c r="AQ226" s="15"/>
    </row>
    <row r="227" spans="2:43">
      <c r="B227" s="12"/>
      <c r="C227" s="12"/>
      <c r="D227" s="12"/>
      <c r="E227" s="12"/>
      <c r="F227" s="12"/>
      <c r="G227" s="12"/>
      <c r="H227" s="12"/>
      <c r="I227" s="12"/>
      <c r="J227" s="12"/>
      <c r="K227" s="12"/>
      <c r="L227" s="12"/>
      <c r="M227" s="12"/>
      <c r="N227" s="10"/>
      <c r="O227" s="12"/>
      <c r="P227" s="10"/>
      <c r="Q227" s="10"/>
      <c r="R227" s="10"/>
      <c r="S227" s="10"/>
      <c r="T227" s="12"/>
      <c r="U227" s="12"/>
      <c r="W227" s="12"/>
      <c r="X227" s="12"/>
      <c r="Y227" s="12"/>
      <c r="Z227" s="12"/>
      <c r="AA227" s="12"/>
      <c r="AB227" s="12"/>
      <c r="AC227" s="12"/>
      <c r="AD227" s="12"/>
      <c r="AE227" s="12"/>
      <c r="AF227" s="12"/>
      <c r="AG227" s="12"/>
      <c r="AH227" s="10"/>
      <c r="AI227" s="12"/>
      <c r="AJ227" s="10"/>
      <c r="AK227" s="10"/>
      <c r="AL227" s="10"/>
      <c r="AM227" s="10"/>
      <c r="AN227" s="12"/>
      <c r="AO227" s="15"/>
      <c r="AP227" s="15"/>
      <c r="AQ227" s="15"/>
    </row>
    <row r="228" spans="2:43">
      <c r="B228" s="12"/>
      <c r="C228" s="12"/>
      <c r="D228" s="12"/>
      <c r="E228" s="12"/>
      <c r="F228" s="12"/>
      <c r="G228" s="12"/>
      <c r="H228" s="12"/>
      <c r="I228" s="12"/>
      <c r="J228" s="12"/>
      <c r="K228" s="12"/>
      <c r="L228" s="12"/>
      <c r="M228" s="12"/>
      <c r="N228" s="10"/>
      <c r="O228" s="12"/>
      <c r="P228" s="10"/>
      <c r="Q228" s="10"/>
      <c r="R228" s="10"/>
      <c r="S228" s="10"/>
      <c r="T228" s="12"/>
      <c r="U228" s="12"/>
      <c r="W228" s="12"/>
      <c r="X228" s="12"/>
      <c r="Y228" s="12"/>
      <c r="Z228" s="12"/>
      <c r="AA228" s="12"/>
      <c r="AB228" s="12"/>
      <c r="AC228" s="12"/>
      <c r="AD228" s="12"/>
      <c r="AE228" s="12"/>
      <c r="AF228" s="12"/>
      <c r="AG228" s="12"/>
      <c r="AH228" s="10"/>
      <c r="AI228" s="12"/>
      <c r="AJ228" s="10"/>
      <c r="AK228" s="10"/>
      <c r="AL228" s="10"/>
      <c r="AM228" s="10"/>
      <c r="AN228" s="12"/>
      <c r="AO228" s="15"/>
      <c r="AP228" s="15"/>
      <c r="AQ228" s="15"/>
    </row>
    <row r="229" spans="2:43">
      <c r="B229" s="12"/>
      <c r="C229" s="12"/>
      <c r="D229" s="12"/>
      <c r="E229" s="12"/>
      <c r="F229" s="12"/>
      <c r="G229" s="12"/>
      <c r="H229" s="12"/>
      <c r="I229" s="12"/>
      <c r="J229" s="12"/>
      <c r="K229" s="12"/>
      <c r="L229" s="12"/>
      <c r="M229" s="12"/>
      <c r="N229" s="10"/>
      <c r="O229" s="12"/>
      <c r="P229" s="10"/>
      <c r="Q229" s="10"/>
      <c r="R229" s="10"/>
      <c r="S229" s="10"/>
      <c r="T229" s="12"/>
      <c r="U229" s="12"/>
      <c r="W229" s="12"/>
      <c r="X229" s="12"/>
      <c r="Y229" s="12"/>
      <c r="Z229" s="12"/>
      <c r="AA229" s="12"/>
      <c r="AB229" s="12"/>
      <c r="AC229" s="12"/>
      <c r="AD229" s="12"/>
      <c r="AE229" s="12"/>
      <c r="AF229" s="12"/>
      <c r="AG229" s="12"/>
      <c r="AH229" s="10"/>
      <c r="AI229" s="12"/>
      <c r="AJ229" s="10"/>
      <c r="AK229" s="10"/>
      <c r="AL229" s="10"/>
      <c r="AM229" s="10"/>
      <c r="AN229" s="12"/>
      <c r="AO229" s="15"/>
      <c r="AP229" s="15"/>
      <c r="AQ229" s="15"/>
    </row>
    <row r="230" spans="2:43">
      <c r="B230" s="12"/>
      <c r="C230" s="12"/>
      <c r="D230" s="12"/>
      <c r="E230" s="12"/>
      <c r="F230" s="12"/>
      <c r="G230" s="12"/>
      <c r="H230" s="12"/>
      <c r="I230" s="12"/>
      <c r="J230" s="12"/>
      <c r="K230" s="12"/>
      <c r="L230" s="12"/>
      <c r="M230" s="12"/>
      <c r="N230" s="10"/>
      <c r="O230" s="12"/>
      <c r="P230" s="10"/>
      <c r="Q230" s="10"/>
      <c r="R230" s="10"/>
      <c r="S230" s="10"/>
      <c r="T230" s="12"/>
      <c r="U230" s="12"/>
      <c r="W230" s="12"/>
      <c r="X230" s="12"/>
      <c r="Y230" s="12"/>
      <c r="Z230" s="12"/>
      <c r="AA230" s="12"/>
      <c r="AB230" s="12"/>
      <c r="AC230" s="12"/>
      <c r="AD230" s="12"/>
      <c r="AE230" s="12"/>
      <c r="AF230" s="12"/>
      <c r="AG230" s="12"/>
      <c r="AH230" s="10"/>
      <c r="AI230" s="12"/>
      <c r="AJ230" s="10"/>
      <c r="AK230" s="10"/>
      <c r="AL230" s="10"/>
      <c r="AM230" s="10"/>
      <c r="AN230" s="12"/>
      <c r="AO230" s="15"/>
      <c r="AP230" s="15"/>
      <c r="AQ230" s="15"/>
    </row>
    <row r="231" spans="2:43">
      <c r="B231" s="12"/>
      <c r="C231" s="12"/>
      <c r="D231" s="12"/>
      <c r="E231" s="12"/>
      <c r="F231" s="12"/>
      <c r="G231" s="12"/>
      <c r="H231" s="12"/>
      <c r="I231" s="12"/>
      <c r="J231" s="12"/>
      <c r="K231" s="12"/>
      <c r="L231" s="12"/>
      <c r="M231" s="12"/>
      <c r="N231" s="10"/>
      <c r="O231" s="12"/>
      <c r="P231" s="10"/>
      <c r="Q231" s="10"/>
      <c r="R231" s="10"/>
      <c r="S231" s="10"/>
      <c r="T231" s="12"/>
      <c r="U231" s="12"/>
      <c r="W231" s="12"/>
      <c r="X231" s="12"/>
      <c r="Y231" s="12"/>
      <c r="Z231" s="12"/>
      <c r="AA231" s="12"/>
      <c r="AB231" s="12"/>
      <c r="AC231" s="12"/>
      <c r="AD231" s="12"/>
      <c r="AE231" s="12"/>
      <c r="AF231" s="12"/>
      <c r="AG231" s="12"/>
      <c r="AH231" s="10"/>
      <c r="AI231" s="12"/>
      <c r="AJ231" s="10"/>
      <c r="AK231" s="10"/>
      <c r="AL231" s="10"/>
      <c r="AM231" s="10"/>
      <c r="AN231" s="12"/>
      <c r="AO231" s="15"/>
      <c r="AP231" s="15"/>
      <c r="AQ231" s="15"/>
    </row>
    <row r="232" spans="2:43">
      <c r="B232" s="12"/>
      <c r="C232" s="12"/>
      <c r="D232" s="12"/>
      <c r="E232" s="12"/>
      <c r="F232" s="12"/>
      <c r="G232" s="12"/>
      <c r="H232" s="12"/>
      <c r="I232" s="12"/>
      <c r="J232" s="12"/>
      <c r="K232" s="12"/>
      <c r="L232" s="12"/>
      <c r="M232" s="12"/>
      <c r="N232" s="10"/>
      <c r="O232" s="12"/>
      <c r="P232" s="10"/>
      <c r="Q232" s="10"/>
      <c r="R232" s="10"/>
      <c r="S232" s="10"/>
      <c r="T232" s="12"/>
      <c r="U232" s="12"/>
      <c r="W232" s="12"/>
      <c r="X232" s="12"/>
      <c r="Y232" s="12"/>
      <c r="Z232" s="12"/>
      <c r="AA232" s="12"/>
      <c r="AB232" s="12"/>
      <c r="AC232" s="12"/>
      <c r="AD232" s="12"/>
      <c r="AE232" s="12"/>
      <c r="AF232" s="12"/>
      <c r="AG232" s="12"/>
      <c r="AH232" s="10"/>
      <c r="AI232" s="12"/>
      <c r="AJ232" s="10"/>
      <c r="AK232" s="10"/>
      <c r="AL232" s="10"/>
      <c r="AM232" s="10"/>
      <c r="AN232" s="12"/>
      <c r="AO232" s="15"/>
      <c r="AP232" s="15"/>
      <c r="AQ232" s="15"/>
    </row>
    <row r="233" spans="2:43">
      <c r="B233" s="12"/>
      <c r="C233" s="12"/>
      <c r="D233" s="12"/>
      <c r="E233" s="12"/>
      <c r="F233" s="12"/>
      <c r="G233" s="12"/>
      <c r="H233" s="12"/>
      <c r="I233" s="12"/>
      <c r="J233" s="12"/>
      <c r="K233" s="12"/>
      <c r="L233" s="12"/>
      <c r="M233" s="12"/>
      <c r="N233" s="10"/>
      <c r="O233" s="12"/>
      <c r="P233" s="10"/>
      <c r="Q233" s="10"/>
      <c r="R233" s="10"/>
      <c r="S233" s="10"/>
      <c r="T233" s="12"/>
      <c r="U233" s="12"/>
      <c r="W233" s="12"/>
      <c r="X233" s="12"/>
      <c r="Y233" s="12"/>
      <c r="Z233" s="12"/>
      <c r="AA233" s="12"/>
      <c r="AB233" s="12"/>
      <c r="AC233" s="12"/>
      <c r="AD233" s="12"/>
      <c r="AE233" s="12"/>
      <c r="AF233" s="12"/>
      <c r="AG233" s="12"/>
      <c r="AH233" s="10"/>
      <c r="AI233" s="12"/>
      <c r="AJ233" s="10"/>
      <c r="AK233" s="10"/>
      <c r="AL233" s="10"/>
      <c r="AM233" s="10"/>
      <c r="AN233" s="12"/>
      <c r="AO233" s="15"/>
      <c r="AP233" s="15"/>
      <c r="AQ233" s="15"/>
    </row>
    <row r="234" spans="2:43">
      <c r="B234" s="12"/>
      <c r="C234" s="12"/>
      <c r="D234" s="12"/>
      <c r="E234" s="12"/>
      <c r="F234" s="12"/>
      <c r="G234" s="12"/>
      <c r="H234" s="12"/>
      <c r="I234" s="12"/>
      <c r="J234" s="12"/>
      <c r="K234" s="12"/>
      <c r="L234" s="12"/>
      <c r="M234" s="12"/>
      <c r="N234" s="10"/>
      <c r="O234" s="12"/>
      <c r="P234" s="10"/>
      <c r="Q234" s="10"/>
      <c r="R234" s="10"/>
      <c r="S234" s="10"/>
      <c r="T234" s="12"/>
      <c r="U234" s="12"/>
      <c r="W234" s="12"/>
      <c r="X234" s="12"/>
      <c r="Y234" s="12"/>
      <c r="Z234" s="12"/>
      <c r="AA234" s="12"/>
      <c r="AB234" s="12"/>
      <c r="AC234" s="12"/>
      <c r="AD234" s="12"/>
      <c r="AE234" s="12"/>
      <c r="AF234" s="12"/>
      <c r="AG234" s="12"/>
      <c r="AH234" s="10"/>
      <c r="AI234" s="12"/>
      <c r="AJ234" s="10"/>
      <c r="AK234" s="10"/>
      <c r="AL234" s="10"/>
      <c r="AM234" s="10"/>
      <c r="AN234" s="12"/>
      <c r="AO234" s="15"/>
      <c r="AP234" s="15"/>
      <c r="AQ234" s="15"/>
    </row>
    <row r="235" spans="2:43">
      <c r="B235" s="12"/>
      <c r="C235" s="12"/>
      <c r="D235" s="12"/>
      <c r="E235" s="12"/>
      <c r="F235" s="12"/>
      <c r="G235" s="12"/>
      <c r="H235" s="12"/>
      <c r="I235" s="12"/>
      <c r="J235" s="12"/>
      <c r="K235" s="12"/>
      <c r="L235" s="12"/>
      <c r="M235" s="12"/>
      <c r="N235" s="10"/>
      <c r="O235" s="12"/>
      <c r="P235" s="10"/>
      <c r="Q235" s="10"/>
      <c r="R235" s="10"/>
      <c r="S235" s="10"/>
      <c r="T235" s="12"/>
      <c r="U235" s="12"/>
      <c r="W235" s="12"/>
      <c r="X235" s="12"/>
      <c r="Y235" s="12"/>
      <c r="Z235" s="12"/>
      <c r="AA235" s="12"/>
      <c r="AB235" s="12"/>
      <c r="AC235" s="12"/>
      <c r="AD235" s="12"/>
      <c r="AE235" s="12"/>
      <c r="AF235" s="12"/>
      <c r="AG235" s="12"/>
      <c r="AH235" s="10"/>
      <c r="AI235" s="12"/>
      <c r="AJ235" s="10"/>
      <c r="AK235" s="10"/>
      <c r="AL235" s="10"/>
      <c r="AM235" s="10"/>
      <c r="AN235" s="12"/>
      <c r="AO235" s="15"/>
      <c r="AP235" s="15"/>
      <c r="AQ235" s="15"/>
    </row>
    <row r="236" spans="2:43">
      <c r="B236" s="12"/>
      <c r="C236" s="12"/>
      <c r="D236" s="12"/>
      <c r="E236" s="12"/>
      <c r="F236" s="12"/>
      <c r="G236" s="12"/>
      <c r="H236" s="12"/>
      <c r="I236" s="12"/>
      <c r="J236" s="12"/>
      <c r="K236" s="12"/>
      <c r="L236" s="12"/>
      <c r="M236" s="12"/>
      <c r="N236" s="10"/>
      <c r="O236" s="12"/>
      <c r="P236" s="10"/>
      <c r="Q236" s="10"/>
      <c r="R236" s="10"/>
      <c r="S236" s="10"/>
      <c r="T236" s="12"/>
      <c r="U236" s="12"/>
      <c r="W236" s="12"/>
      <c r="X236" s="12"/>
      <c r="Y236" s="12"/>
      <c r="Z236" s="12"/>
      <c r="AA236" s="12"/>
      <c r="AB236" s="12"/>
      <c r="AC236" s="12"/>
      <c r="AD236" s="12"/>
      <c r="AE236" s="12"/>
      <c r="AF236" s="12"/>
      <c r="AG236" s="12"/>
      <c r="AH236" s="10"/>
      <c r="AI236" s="12"/>
      <c r="AJ236" s="10"/>
      <c r="AK236" s="10"/>
      <c r="AL236" s="10"/>
      <c r="AM236" s="10"/>
      <c r="AN236" s="12"/>
      <c r="AO236" s="15"/>
      <c r="AP236" s="15"/>
      <c r="AQ236" s="15"/>
    </row>
    <row r="237" spans="2:43">
      <c r="B237" s="12"/>
      <c r="C237" s="12"/>
      <c r="D237" s="12"/>
      <c r="E237" s="12"/>
      <c r="F237" s="12"/>
      <c r="G237" s="12"/>
      <c r="H237" s="12"/>
      <c r="I237" s="12"/>
      <c r="J237" s="12"/>
      <c r="K237" s="12"/>
      <c r="L237" s="12"/>
      <c r="M237" s="12"/>
      <c r="N237" s="10"/>
      <c r="O237" s="12"/>
      <c r="P237" s="10"/>
      <c r="Q237" s="10"/>
      <c r="R237" s="10"/>
      <c r="S237" s="10"/>
      <c r="T237" s="12"/>
      <c r="U237" s="12"/>
      <c r="W237" s="12"/>
      <c r="X237" s="12"/>
      <c r="Y237" s="12"/>
      <c r="Z237" s="12"/>
      <c r="AA237" s="12"/>
      <c r="AB237" s="12"/>
      <c r="AC237" s="12"/>
      <c r="AD237" s="12"/>
      <c r="AE237" s="12"/>
      <c r="AF237" s="12"/>
      <c r="AG237" s="12"/>
      <c r="AH237" s="10"/>
      <c r="AI237" s="12"/>
      <c r="AJ237" s="10"/>
      <c r="AK237" s="10"/>
      <c r="AL237" s="10"/>
      <c r="AM237" s="10"/>
      <c r="AN237" s="12"/>
      <c r="AO237" s="15"/>
      <c r="AP237" s="15"/>
      <c r="AQ237" s="15"/>
    </row>
  </sheetData>
  <sheetProtection algorithmName="SHA-512" hashValue="vsIGpyj8vBWxvdcGMoSs9h5F3z31gnJ9N8Ke9k3/2Akfo/f0PQ96NzQQkiYPTzDK6aji2YhvqK24bMqSSWxMhw==" saltValue="I5u/Z+sN20V9Xqn/ydhh0w==" spinCount="100000" sheet="1" formatCells="0"/>
  <protectedRanges>
    <protectedRange sqref="F4:M4" name="西暦"/>
    <protectedRange sqref="E1 K1 T1:U1 AN1 BJ1" name="記入範囲１"/>
    <protectedRange sqref="BD21 BD101:BD104 BD12:BD18 AU21:BB21 AU91:BB93 BD91:BD93 AU106:BB108 BD106:BD108 O69:O72 Z10:AG14 AI10:AI14 Z23:AG25 AI23:AI25 Z33:AG33 AI33 AU68:BB70 AI44:AI47 Z27:AG29 AI27:AI29 Z31:AG31 AI31 Z20:AG21 AI20:AI21 Z16:AG18 AI16:AI18 Z35:AG40 AI35:AI40 AU23:BB24 BD23:BD24 AU86:BB89 BD86:BD89 AU95:BB99 BD95:BD99 AU101:BB104 AI50 AU12:BB18 F70:M71 O67 AU26:BB27 BD26:BD27 F74:M79 O74:O79 F12:M16 O12:O16 F36:M43 O36:O43 O47:O51 O34 O18:O20 F47:M51 F18:M20 H35:M35 F34:M34 F46:G46 I46:M46 F22:M24 O22:O24 O26:O28 F26:M28 F30:M31 O30:O31 AU36:BB48 BD36:BD48 AU29:BB33 BD29:BD33 AU57:BB60 BD57:BD60 AU62:BB64 BD62:BD64 BD66:BD74 AU50:BB55 BD50:BD55 Z44:AG45" name="範囲2"/>
    <protectedRange sqref="Z65:AG71 AI65:AI71 AI53:AI63 Z53:AG63" name="範囲3_2"/>
  </protectedRanges>
  <mergeCells count="138">
    <mergeCell ref="BH3:BH6"/>
    <mergeCell ref="AW5:AX5"/>
    <mergeCell ref="AY5:AZ5"/>
    <mergeCell ref="BA5:BB5"/>
    <mergeCell ref="AY1:BD1"/>
    <mergeCell ref="BF1:BG1"/>
    <mergeCell ref="BH1:BI1"/>
    <mergeCell ref="AK1:AL1"/>
    <mergeCell ref="AM1:AN1"/>
    <mergeCell ref="AQ1:AS1"/>
    <mergeCell ref="AU1:AX1"/>
    <mergeCell ref="BI3:BI5"/>
    <mergeCell ref="AU3:BB3"/>
    <mergeCell ref="BC3:BC6"/>
    <mergeCell ref="BD3:BD7"/>
    <mergeCell ref="BE3:BE6"/>
    <mergeCell ref="BF3:BF6"/>
    <mergeCell ref="BG3:BG5"/>
    <mergeCell ref="AU4:AV4"/>
    <mergeCell ref="AW4:AX4"/>
    <mergeCell ref="B1:D1"/>
    <mergeCell ref="G1:J1"/>
    <mergeCell ref="K1:P1"/>
    <mergeCell ref="Q1:R1"/>
    <mergeCell ref="B4:E5"/>
    <mergeCell ref="F4:G4"/>
    <mergeCell ref="H4:I4"/>
    <mergeCell ref="J4:K4"/>
    <mergeCell ref="L4:M4"/>
    <mergeCell ref="S1:T1"/>
    <mergeCell ref="AY4:AZ4"/>
    <mergeCell ref="BA4:BB4"/>
    <mergeCell ref="AJ3:AJ6"/>
    <mergeCell ref="AK3:AK6"/>
    <mergeCell ref="AL3:AL6"/>
    <mergeCell ref="AM3:AM6"/>
    <mergeCell ref="AN3:AN6"/>
    <mergeCell ref="AU5:AV5"/>
    <mergeCell ref="AQ4:AT5"/>
    <mergeCell ref="S3:S6"/>
    <mergeCell ref="AA1:AD1"/>
    <mergeCell ref="AE1:AJ1"/>
    <mergeCell ref="C6:E6"/>
    <mergeCell ref="AR6:AT6"/>
    <mergeCell ref="F5:G5"/>
    <mergeCell ref="H5:I5"/>
    <mergeCell ref="J5:K5"/>
    <mergeCell ref="L5:M5"/>
    <mergeCell ref="Z5:AA5"/>
    <mergeCell ref="AB5:AC5"/>
    <mergeCell ref="B3:E3"/>
    <mergeCell ref="F3:M3"/>
    <mergeCell ref="N3:N6"/>
    <mergeCell ref="O3:O6"/>
    <mergeCell ref="P3:P6"/>
    <mergeCell ref="Q3:Q6"/>
    <mergeCell ref="R3:R5"/>
    <mergeCell ref="AQ3:AT3"/>
    <mergeCell ref="Z4:AA4"/>
    <mergeCell ref="AB4:AC4"/>
    <mergeCell ref="F7:M7"/>
    <mergeCell ref="T3:T5"/>
    <mergeCell ref="Z3:AG3"/>
    <mergeCell ref="AH3:AH6"/>
    <mergeCell ref="AI3:AI7"/>
    <mergeCell ref="AD4:AE4"/>
    <mergeCell ref="AF4:AG4"/>
    <mergeCell ref="AD5:AE5"/>
    <mergeCell ref="AF5:AG5"/>
    <mergeCell ref="AX25:AY25"/>
    <mergeCell ref="BA25:BB25"/>
    <mergeCell ref="B8:B51"/>
    <mergeCell ref="F8:M8"/>
    <mergeCell ref="W8:W45"/>
    <mergeCell ref="Z8:AG8"/>
    <mergeCell ref="AQ8:AQ64"/>
    <mergeCell ref="D29:D31"/>
    <mergeCell ref="C32:C51"/>
    <mergeCell ref="AF32:AG32"/>
    <mergeCell ref="D33:D43"/>
    <mergeCell ref="BH26:BH27"/>
    <mergeCell ref="AR28:AS64"/>
    <mergeCell ref="BG52:BG55"/>
    <mergeCell ref="BL10:BT10"/>
    <mergeCell ref="D11:D16"/>
    <mergeCell ref="AR11:AR24"/>
    <mergeCell ref="AU11:BB11"/>
    <mergeCell ref="AX12:AY12"/>
    <mergeCell ref="BA12:BB12"/>
    <mergeCell ref="D17:D20"/>
    <mergeCell ref="AX19:AY19"/>
    <mergeCell ref="BA19:BB19"/>
    <mergeCell ref="AS22:AS24"/>
    <mergeCell ref="BG33:BG34"/>
    <mergeCell ref="X34:X45"/>
    <mergeCell ref="BG35:BG36"/>
    <mergeCell ref="BG37:BG38"/>
    <mergeCell ref="D45:D51"/>
    <mergeCell ref="BG45:BG49"/>
    <mergeCell ref="W51:W71"/>
    <mergeCell ref="X51:AI51"/>
    <mergeCell ref="X52:X63"/>
    <mergeCell ref="E68:N68"/>
    <mergeCell ref="BI69:BI70"/>
    <mergeCell ref="C72:T76"/>
    <mergeCell ref="W3:Y3"/>
    <mergeCell ref="W4:Y5"/>
    <mergeCell ref="X6:Y6"/>
    <mergeCell ref="O58:T58"/>
    <mergeCell ref="O59:T59"/>
    <mergeCell ref="O60:T62"/>
    <mergeCell ref="BG62:BG64"/>
    <mergeCell ref="P64:R64"/>
    <mergeCell ref="S64:T65"/>
    <mergeCell ref="X64:X70"/>
    <mergeCell ref="AF33:AG33"/>
    <mergeCell ref="BG26:BG27"/>
    <mergeCell ref="AU8:BB8"/>
    <mergeCell ref="F9:M9"/>
    <mergeCell ref="X9:X33"/>
    <mergeCell ref="AR9:AS10"/>
    <mergeCell ref="C10:C28"/>
    <mergeCell ref="F10:N10"/>
    <mergeCell ref="AX22:AY22"/>
    <mergeCell ref="BA22:BB22"/>
    <mergeCell ref="D25:D28"/>
    <mergeCell ref="AR25:AS27"/>
    <mergeCell ref="AU25:AW25"/>
    <mergeCell ref="BI52:BI55"/>
    <mergeCell ref="D55:D70"/>
    <mergeCell ref="E55:I55"/>
    <mergeCell ref="L55:N55"/>
    <mergeCell ref="F56:G56"/>
    <mergeCell ref="H56:I56"/>
    <mergeCell ref="J56:K56"/>
    <mergeCell ref="L56:M56"/>
    <mergeCell ref="O56:T56"/>
    <mergeCell ref="O57:T57"/>
  </mergeCells>
  <phoneticPr fontId="1"/>
  <pageMargins left="0.79" right="0.35" top="0.52" bottom="0.18" header="0.17" footer="0.17"/>
  <pageSetup paperSize="9" scale="83" fitToHeight="0" orientation="portrait" r:id="rId1"/>
  <colBreaks count="3" manualBreakCount="3">
    <brk id="21" max="76" man="1"/>
    <brk id="41" max="76" man="1"/>
    <brk id="62" max="7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D46C7-8C7E-4A1F-9A24-AD6933291515}">
  <sheetPr>
    <tabColor rgb="FFFFFF00"/>
  </sheetPr>
  <dimension ref="A1:BZ237"/>
  <sheetViews>
    <sheetView zoomScale="70" zoomScaleNormal="70" zoomScaleSheetLayoutView="85" workbookViewId="0">
      <selection activeCell="R44" sqref="R44"/>
    </sheetView>
  </sheetViews>
  <sheetFormatPr defaultRowHeight="13.5"/>
  <cols>
    <col min="1" max="1" width="0.75" style="2" customWidth="1"/>
    <col min="2" max="3" width="3.125" style="2" customWidth="1"/>
    <col min="4" max="4" width="3.5" style="2" customWidth="1"/>
    <col min="5" max="5" width="16.5" style="2" customWidth="1"/>
    <col min="6" max="13" width="2.75" style="2" customWidth="1"/>
    <col min="14" max="14" width="3.25" style="47" customWidth="1"/>
    <col min="15" max="15" width="3.625" style="2" customWidth="1"/>
    <col min="16" max="16" width="3.75" style="47" customWidth="1"/>
    <col min="17" max="17" width="3.875" style="47" customWidth="1"/>
    <col min="18" max="18" width="11.5" style="47" customWidth="1"/>
    <col min="19" max="19" width="3.625" style="47" customWidth="1"/>
    <col min="20" max="20" width="9.25" style="2" customWidth="1"/>
    <col min="21" max="21" width="1.25" style="42" customWidth="1"/>
    <col min="22" max="22" width="1.25" style="2" customWidth="1"/>
    <col min="23" max="23" width="2.75" style="2" customWidth="1"/>
    <col min="24" max="24" width="3.625" style="2" customWidth="1"/>
    <col min="25" max="25" width="3.5" style="2" customWidth="1"/>
    <col min="26" max="26" width="20.375" style="2" customWidth="1"/>
    <col min="27" max="34" width="2.75" style="2" customWidth="1"/>
    <col min="35" max="35" width="3.25" style="47" customWidth="1"/>
    <col min="36" max="36" width="3.625" style="2" customWidth="1"/>
    <col min="37" max="37" width="3.75" style="47" customWidth="1"/>
    <col min="38" max="38" width="3.875" style="47" customWidth="1"/>
    <col min="39" max="39" width="11.5" style="47" customWidth="1"/>
    <col min="40" max="40" width="3.625" style="47" customWidth="1"/>
    <col min="41" max="41" width="8" style="2" customWidth="1"/>
    <col min="42" max="43" width="1.875" style="17" customWidth="1"/>
    <col min="44" max="44" width="2.75" style="17" customWidth="1"/>
    <col min="45" max="45" width="3.25" style="17" customWidth="1"/>
    <col min="46" max="46" width="3.25" style="2" customWidth="1"/>
    <col min="47" max="47" width="18" style="118" customWidth="1"/>
    <col min="48" max="55" width="2.625" style="2" customWidth="1"/>
    <col min="56" max="56" width="3" style="2" customWidth="1"/>
    <col min="57" max="57" width="3.625" style="2" customWidth="1"/>
    <col min="58" max="58" width="4" style="2" customWidth="1"/>
    <col min="59" max="59" width="3.375" style="2" customWidth="1"/>
    <col min="60" max="60" width="10" style="42" customWidth="1"/>
    <col min="61" max="61" width="3.75" style="2" customWidth="1"/>
    <col min="62" max="62" width="11.125" style="2" customWidth="1"/>
    <col min="63" max="63" width="19.75" style="42" customWidth="1"/>
    <col min="64" max="64" width="1.75" style="2" customWidth="1"/>
    <col min="65" max="65" width="4.5" style="2" customWidth="1"/>
    <col min="66" max="67" width="1.375" style="2" customWidth="1"/>
    <col min="68" max="68" width="16.125" style="2" customWidth="1"/>
    <col min="69" max="69" width="10.25" style="2" customWidth="1"/>
    <col min="70" max="71" width="2.75" style="2" customWidth="1"/>
    <col min="72" max="73" width="3.375" style="2" customWidth="1"/>
    <col min="74" max="74" width="0.625" style="2" customWidth="1"/>
    <col min="75" max="75" width="13.5" style="2" customWidth="1"/>
    <col min="76" max="76" width="8.375" style="2" customWidth="1"/>
    <col min="77" max="16384" width="9" style="2"/>
  </cols>
  <sheetData>
    <row r="1" spans="1:78" s="69" customFormat="1" ht="16.5" customHeight="1" thickTop="1" thickBot="1">
      <c r="B1" s="2208" t="s">
        <v>60</v>
      </c>
      <c r="C1" s="2208"/>
      <c r="D1" s="2208"/>
      <c r="E1" s="110"/>
      <c r="F1" s="70"/>
      <c r="G1" s="2208" t="s">
        <v>61</v>
      </c>
      <c r="H1" s="2208"/>
      <c r="I1" s="2208"/>
      <c r="J1" s="2208"/>
      <c r="K1" s="2210"/>
      <c r="L1" s="2211"/>
      <c r="M1" s="2211"/>
      <c r="N1" s="2211"/>
      <c r="O1" s="2211"/>
      <c r="P1" s="2212"/>
      <c r="Q1" s="2213" t="s">
        <v>87</v>
      </c>
      <c r="R1" s="2214"/>
      <c r="S1" s="2023"/>
      <c r="T1" s="2024"/>
      <c r="U1" s="388"/>
      <c r="W1" s="2208" t="s">
        <v>60</v>
      </c>
      <c r="X1" s="2208"/>
      <c r="Y1" s="2208"/>
      <c r="Z1" s="156" t="str">
        <f>IF($E1&lt;&gt;"",$E1,"")</f>
        <v/>
      </c>
      <c r="AA1" s="70"/>
      <c r="AB1" s="2208" t="s">
        <v>61</v>
      </c>
      <c r="AC1" s="2208"/>
      <c r="AD1" s="2208"/>
      <c r="AE1" s="2208"/>
      <c r="AF1" s="2209" t="str">
        <f>IF($K1&lt;&gt;"",$K1,"")</f>
        <v/>
      </c>
      <c r="AG1" s="2209"/>
      <c r="AH1" s="2209"/>
      <c r="AI1" s="2209"/>
      <c r="AJ1" s="2209"/>
      <c r="AK1" s="2209"/>
      <c r="AL1" s="2208" t="s">
        <v>87</v>
      </c>
      <c r="AM1" s="2208"/>
      <c r="AN1" s="2009" t="str">
        <f>IF($S1&lt;&gt;"",$S1,"")</f>
        <v/>
      </c>
      <c r="AO1" s="2009"/>
      <c r="AR1" s="2208" t="s">
        <v>60</v>
      </c>
      <c r="AS1" s="2208"/>
      <c r="AT1" s="2208"/>
      <c r="AU1" s="156" t="str">
        <f>IF($E1&lt;&gt;"",$E1,"")</f>
        <v/>
      </c>
      <c r="AV1" s="2208" t="s">
        <v>61</v>
      </c>
      <c r="AW1" s="2208"/>
      <c r="AX1" s="2208"/>
      <c r="AY1" s="2208"/>
      <c r="AZ1" s="2209" t="str">
        <f>IF($K1&lt;&gt;"",$K1,"")</f>
        <v/>
      </c>
      <c r="BA1" s="2209"/>
      <c r="BB1" s="2209"/>
      <c r="BC1" s="2209"/>
      <c r="BD1" s="2209"/>
      <c r="BE1" s="2209"/>
      <c r="BF1" s="70"/>
      <c r="BG1" s="2208" t="s">
        <v>59</v>
      </c>
      <c r="BH1" s="2208"/>
      <c r="BI1" s="2009" t="str">
        <f>IF($S1&lt;&gt;"",$S1,"")</f>
        <v/>
      </c>
      <c r="BJ1" s="2009"/>
      <c r="BK1" s="1030"/>
    </row>
    <row r="2" spans="1:78" ht="4.5" customHeight="1" thickTop="1" thickBot="1">
      <c r="F2" s="37"/>
      <c r="G2" s="37"/>
      <c r="H2" s="37"/>
      <c r="I2" s="37"/>
      <c r="J2" s="37"/>
      <c r="K2" s="37"/>
      <c r="L2" s="37"/>
      <c r="M2" s="37"/>
      <c r="N2" s="661"/>
      <c r="O2" s="36"/>
      <c r="P2" s="661"/>
      <c r="Q2" s="661"/>
      <c r="R2" s="661"/>
      <c r="S2" s="661"/>
      <c r="T2" s="37"/>
      <c r="U2" s="12"/>
      <c r="AA2" s="37"/>
      <c r="AB2" s="37"/>
      <c r="AC2" s="37"/>
      <c r="AD2" s="37"/>
      <c r="AE2" s="37"/>
      <c r="AF2" s="37"/>
      <c r="AG2" s="37"/>
      <c r="AH2" s="37"/>
      <c r="AI2" s="661"/>
      <c r="AJ2" s="36"/>
      <c r="AK2" s="661"/>
      <c r="AL2" s="661"/>
      <c r="AM2" s="661"/>
      <c r="AN2" s="661"/>
      <c r="AO2" s="37"/>
      <c r="AR2" s="38"/>
      <c r="AS2" s="38"/>
      <c r="AT2" s="37"/>
      <c r="AU2" s="115"/>
      <c r="AV2" s="37"/>
      <c r="AW2" s="37"/>
      <c r="AX2" s="37"/>
      <c r="AY2" s="37"/>
      <c r="AZ2" s="37"/>
      <c r="BA2" s="37"/>
      <c r="BB2" s="37"/>
      <c r="BC2" s="37"/>
      <c r="BD2" s="37"/>
      <c r="BE2" s="36"/>
      <c r="BF2" s="37"/>
      <c r="BG2" s="37"/>
      <c r="BH2" s="120"/>
      <c r="BI2" s="37"/>
      <c r="BJ2" s="51"/>
      <c r="BK2" s="12"/>
    </row>
    <row r="3" spans="1:78" ht="14.25" customHeight="1" thickTop="1" thickBot="1">
      <c r="A3" s="39"/>
      <c r="B3" s="2261" t="s">
        <v>319</v>
      </c>
      <c r="C3" s="2262"/>
      <c r="D3" s="2262"/>
      <c r="E3" s="2263"/>
      <c r="F3" s="2264" t="s">
        <v>103</v>
      </c>
      <c r="G3" s="2265"/>
      <c r="H3" s="2265"/>
      <c r="I3" s="2265"/>
      <c r="J3" s="2265"/>
      <c r="K3" s="2265"/>
      <c r="L3" s="2265"/>
      <c r="M3" s="2266"/>
      <c r="N3" s="2250" t="s">
        <v>1</v>
      </c>
      <c r="O3" s="2165" t="s">
        <v>95</v>
      </c>
      <c r="P3" s="2258" t="s">
        <v>40</v>
      </c>
      <c r="Q3" s="2191" t="s">
        <v>0</v>
      </c>
      <c r="R3" s="1990" t="s">
        <v>100</v>
      </c>
      <c r="S3" s="2199" t="s">
        <v>7</v>
      </c>
      <c r="T3" s="1961" t="s">
        <v>300</v>
      </c>
      <c r="U3" s="389"/>
      <c r="V3" s="39"/>
      <c r="W3" s="2241" t="str">
        <f>$B$3</f>
        <v>2023年度入学生</v>
      </c>
      <c r="X3" s="2242"/>
      <c r="Y3" s="2242"/>
      <c r="Z3" s="2243"/>
      <c r="AA3" s="2247" t="s">
        <v>103</v>
      </c>
      <c r="AB3" s="2248"/>
      <c r="AC3" s="2248"/>
      <c r="AD3" s="2248"/>
      <c r="AE3" s="2248"/>
      <c r="AF3" s="2248"/>
      <c r="AG3" s="2248"/>
      <c r="AH3" s="2249"/>
      <c r="AI3" s="2250" t="s">
        <v>1</v>
      </c>
      <c r="AJ3" s="2165" t="s">
        <v>95</v>
      </c>
      <c r="AK3" s="2258" t="s">
        <v>40</v>
      </c>
      <c r="AL3" s="2191" t="s">
        <v>0</v>
      </c>
      <c r="AM3" s="2196"/>
      <c r="AN3" s="2199" t="s">
        <v>7</v>
      </c>
      <c r="AO3" s="2202"/>
      <c r="AP3" s="18"/>
      <c r="AQ3" s="40"/>
      <c r="AR3" s="2241" t="str">
        <f>$B$3</f>
        <v>2023年度入学生</v>
      </c>
      <c r="AS3" s="2242"/>
      <c r="AT3" s="2242"/>
      <c r="AU3" s="2243"/>
      <c r="AV3" s="2247" t="s">
        <v>103</v>
      </c>
      <c r="AW3" s="2248"/>
      <c r="AX3" s="2248"/>
      <c r="AY3" s="2248"/>
      <c r="AZ3" s="2248"/>
      <c r="BA3" s="2248"/>
      <c r="BB3" s="2248"/>
      <c r="BC3" s="2249"/>
      <c r="BD3" s="2255" t="s">
        <v>1</v>
      </c>
      <c r="BE3" s="2165" t="s">
        <v>95</v>
      </c>
      <c r="BF3" s="2258" t="s">
        <v>40</v>
      </c>
      <c r="BG3" s="2191" t="s">
        <v>0</v>
      </c>
      <c r="BH3" s="2223" t="s">
        <v>93</v>
      </c>
      <c r="BI3" s="2215" t="s">
        <v>7</v>
      </c>
      <c r="BJ3" s="2218" t="s">
        <v>99</v>
      </c>
      <c r="BK3" s="166"/>
    </row>
    <row r="4" spans="1:78" ht="14.25" customHeight="1" thickTop="1" thickBot="1">
      <c r="A4" s="39"/>
      <c r="B4" s="2244" t="s">
        <v>277</v>
      </c>
      <c r="C4" s="2245"/>
      <c r="D4" s="2245"/>
      <c r="E4" s="2245"/>
      <c r="F4" s="2001">
        <v>2023</v>
      </c>
      <c r="G4" s="2002"/>
      <c r="H4" s="2003">
        <v>2024</v>
      </c>
      <c r="I4" s="2002"/>
      <c r="J4" s="2003">
        <v>2025</v>
      </c>
      <c r="K4" s="2002"/>
      <c r="L4" s="2003">
        <v>2026</v>
      </c>
      <c r="M4" s="2004"/>
      <c r="N4" s="2250"/>
      <c r="O4" s="2166"/>
      <c r="P4" s="2259"/>
      <c r="Q4" s="2192"/>
      <c r="R4" s="1991"/>
      <c r="S4" s="2200"/>
      <c r="T4" s="1962"/>
      <c r="U4" s="389"/>
      <c r="V4" s="39"/>
      <c r="W4" s="2244" t="str">
        <f>$B$4</f>
        <v>システム理化学科
物理物質システムコース</v>
      </c>
      <c r="X4" s="2245"/>
      <c r="Y4" s="2245"/>
      <c r="Z4" s="2246"/>
      <c r="AA4" s="2254">
        <f>F4</f>
        <v>2023</v>
      </c>
      <c r="AB4" s="2253"/>
      <c r="AC4" s="2252">
        <f>H4</f>
        <v>2024</v>
      </c>
      <c r="AD4" s="2253"/>
      <c r="AE4" s="2252">
        <f>J4</f>
        <v>2025</v>
      </c>
      <c r="AF4" s="2253"/>
      <c r="AG4" s="2252">
        <f>L4</f>
        <v>2026</v>
      </c>
      <c r="AH4" s="2253"/>
      <c r="AI4" s="2250"/>
      <c r="AJ4" s="2166"/>
      <c r="AK4" s="2259"/>
      <c r="AL4" s="2192"/>
      <c r="AM4" s="2197"/>
      <c r="AN4" s="2200"/>
      <c r="AO4" s="2203"/>
      <c r="AP4" s="18"/>
      <c r="AQ4" s="40"/>
      <c r="AR4" s="2244" t="str">
        <f>$B$4</f>
        <v>システム理化学科
物理物質システムコース</v>
      </c>
      <c r="AS4" s="2245"/>
      <c r="AT4" s="2245"/>
      <c r="AU4" s="2246"/>
      <c r="AV4" s="2254">
        <f>F4</f>
        <v>2023</v>
      </c>
      <c r="AW4" s="2253"/>
      <c r="AX4" s="2252">
        <f>H4</f>
        <v>2024</v>
      </c>
      <c r="AY4" s="2253"/>
      <c r="AZ4" s="2252">
        <f>J4</f>
        <v>2025</v>
      </c>
      <c r="BA4" s="2253"/>
      <c r="BB4" s="2252">
        <f>L4</f>
        <v>2026</v>
      </c>
      <c r="BC4" s="2253"/>
      <c r="BD4" s="2256"/>
      <c r="BE4" s="2166"/>
      <c r="BF4" s="2259"/>
      <c r="BG4" s="2192"/>
      <c r="BH4" s="2224"/>
      <c r="BI4" s="2216"/>
      <c r="BJ4" s="2219"/>
      <c r="BK4" s="166"/>
    </row>
    <row r="5" spans="1:78" ht="15.75" customHeight="1" thickTop="1" thickBot="1">
      <c r="A5" s="39"/>
      <c r="B5" s="2244"/>
      <c r="C5" s="2245"/>
      <c r="D5" s="2245"/>
      <c r="E5" s="2245"/>
      <c r="F5" s="2237" t="s">
        <v>104</v>
      </c>
      <c r="G5" s="2238"/>
      <c r="H5" s="2239" t="s">
        <v>105</v>
      </c>
      <c r="I5" s="2240"/>
      <c r="J5" s="2239" t="s">
        <v>106</v>
      </c>
      <c r="K5" s="2240"/>
      <c r="L5" s="2239" t="s">
        <v>107</v>
      </c>
      <c r="M5" s="2240"/>
      <c r="N5" s="2250"/>
      <c r="O5" s="2166"/>
      <c r="P5" s="2259"/>
      <c r="Q5" s="2192"/>
      <c r="R5" s="1991"/>
      <c r="S5" s="2200"/>
      <c r="T5" s="1962"/>
      <c r="U5" s="389"/>
      <c r="V5" s="39"/>
      <c r="W5" s="2244"/>
      <c r="X5" s="2245"/>
      <c r="Y5" s="2245"/>
      <c r="Z5" s="2246"/>
      <c r="AA5" s="2230" t="s">
        <v>104</v>
      </c>
      <c r="AB5" s="2229"/>
      <c r="AC5" s="2230" t="s">
        <v>105</v>
      </c>
      <c r="AD5" s="2229"/>
      <c r="AE5" s="2230" t="s">
        <v>106</v>
      </c>
      <c r="AF5" s="2229"/>
      <c r="AG5" s="2230" t="s">
        <v>107</v>
      </c>
      <c r="AH5" s="2229"/>
      <c r="AI5" s="2250"/>
      <c r="AJ5" s="2166"/>
      <c r="AK5" s="2259"/>
      <c r="AL5" s="2192"/>
      <c r="AM5" s="2197"/>
      <c r="AN5" s="2200"/>
      <c r="AO5" s="2203"/>
      <c r="AP5" s="18"/>
      <c r="AQ5" s="40"/>
      <c r="AR5" s="2244"/>
      <c r="AS5" s="2245"/>
      <c r="AT5" s="2245"/>
      <c r="AU5" s="2246"/>
      <c r="AV5" s="2228" t="s">
        <v>104</v>
      </c>
      <c r="AW5" s="2229"/>
      <c r="AX5" s="2230" t="s">
        <v>105</v>
      </c>
      <c r="AY5" s="2229"/>
      <c r="AZ5" s="2230" t="s">
        <v>106</v>
      </c>
      <c r="BA5" s="2229"/>
      <c r="BB5" s="2230" t="s">
        <v>107</v>
      </c>
      <c r="BC5" s="2229"/>
      <c r="BD5" s="2256"/>
      <c r="BE5" s="2166"/>
      <c r="BF5" s="2259"/>
      <c r="BG5" s="2192"/>
      <c r="BH5" s="2224"/>
      <c r="BI5" s="2216"/>
      <c r="BJ5" s="2219"/>
      <c r="BK5" s="166"/>
    </row>
    <row r="6" spans="1:78" ht="15" customHeight="1" thickTop="1" thickBot="1">
      <c r="A6" s="39"/>
      <c r="B6" s="963"/>
      <c r="C6" s="2172" t="s">
        <v>287</v>
      </c>
      <c r="D6" s="2173"/>
      <c r="E6" s="2174"/>
      <c r="F6" s="1148" t="s">
        <v>13</v>
      </c>
      <c r="G6" s="1149" t="s">
        <v>12</v>
      </c>
      <c r="H6" s="1150" t="s">
        <v>13</v>
      </c>
      <c r="I6" s="1149" t="s">
        <v>12</v>
      </c>
      <c r="J6" s="1150" t="s">
        <v>13</v>
      </c>
      <c r="K6" s="1149" t="s">
        <v>12</v>
      </c>
      <c r="L6" s="1150" t="s">
        <v>13</v>
      </c>
      <c r="M6" s="1151" t="s">
        <v>12</v>
      </c>
      <c r="N6" s="2251"/>
      <c r="O6" s="2188"/>
      <c r="P6" s="2259"/>
      <c r="Q6" s="2193"/>
      <c r="R6" s="1139" t="str">
        <f>IF(AND(R7="OK",R8="OK",AM8="OK",BH6="OK"),"OK","未充足")</f>
        <v>未充足</v>
      </c>
      <c r="S6" s="2207"/>
      <c r="T6" s="1123" t="str">
        <f>IF(AND(T7="OK",T8="OK",T10="OK",T32="OK",AO8="OK",AO9="OK",AO34="OK",BJ6="OK"),"OK","未充足")</f>
        <v>未充足</v>
      </c>
      <c r="U6" s="390"/>
      <c r="V6" s="39"/>
      <c r="W6" s="964"/>
      <c r="X6" s="2231" t="str">
        <f>$C$6</f>
        <v>記録 | シミュレーション</v>
      </c>
      <c r="Y6" s="2232"/>
      <c r="Z6" s="2233"/>
      <c r="AA6" s="1152" t="s">
        <v>13</v>
      </c>
      <c r="AB6" s="1149" t="s">
        <v>12</v>
      </c>
      <c r="AC6" s="1153" t="s">
        <v>13</v>
      </c>
      <c r="AD6" s="1154" t="s">
        <v>12</v>
      </c>
      <c r="AE6" s="1153" t="s">
        <v>13</v>
      </c>
      <c r="AF6" s="1154" t="s">
        <v>12</v>
      </c>
      <c r="AG6" s="1153" t="s">
        <v>13</v>
      </c>
      <c r="AH6" s="1154" t="s">
        <v>12</v>
      </c>
      <c r="AI6" s="2251"/>
      <c r="AJ6" s="2166"/>
      <c r="AK6" s="2260"/>
      <c r="AL6" s="2193"/>
      <c r="AM6" s="2198"/>
      <c r="AN6" s="2201"/>
      <c r="AO6" s="2204"/>
      <c r="AP6" s="18"/>
      <c r="AQ6" s="40"/>
      <c r="AR6" s="965"/>
      <c r="AS6" s="2234" t="str">
        <f>$C$6</f>
        <v>記録 | シミュレーション</v>
      </c>
      <c r="AT6" s="2235"/>
      <c r="AU6" s="2236"/>
      <c r="AV6" s="1152" t="s">
        <v>13</v>
      </c>
      <c r="AW6" s="1154" t="s">
        <v>12</v>
      </c>
      <c r="AX6" s="1153" t="s">
        <v>13</v>
      </c>
      <c r="AY6" s="1154" t="s">
        <v>12</v>
      </c>
      <c r="AZ6" s="1153" t="s">
        <v>13</v>
      </c>
      <c r="BA6" s="1154" t="s">
        <v>12</v>
      </c>
      <c r="BB6" s="1153" t="s">
        <v>13</v>
      </c>
      <c r="BC6" s="183" t="s">
        <v>12</v>
      </c>
      <c r="BD6" s="2257"/>
      <c r="BE6" s="2166"/>
      <c r="BF6" s="2260"/>
      <c r="BG6" s="2193"/>
      <c r="BH6" s="158" t="str">
        <f>IF(AND(BH8="OK",BH9="OK",BH11="OK",BH19="OK",BH22="OK",BH25="OK",BH28="OK"),"OK","未充足")</f>
        <v>未充足</v>
      </c>
      <c r="BI6" s="2217"/>
      <c r="BJ6" s="171" t="str">
        <f>IF(AND(BJ8="OK",BJ10="OK",BJ11="OK",BJ12="OK",BJ19="OK",BJ22="OK",BJ25="OK",BJ28="OK"),"OK","未充足")</f>
        <v>未充足</v>
      </c>
      <c r="BK6" s="167"/>
    </row>
    <row r="7" spans="1:78" ht="14.25" customHeight="1" thickBot="1">
      <c r="A7" s="39"/>
      <c r="B7" s="951"/>
      <c r="C7" s="611"/>
      <c r="D7" s="377"/>
      <c r="E7" s="950" t="s">
        <v>51</v>
      </c>
      <c r="F7" s="2007" t="s">
        <v>312</v>
      </c>
      <c r="G7" s="2008"/>
      <c r="H7" s="2008"/>
      <c r="I7" s="2008"/>
      <c r="J7" s="2008"/>
      <c r="K7" s="2008"/>
      <c r="L7" s="2008"/>
      <c r="M7" s="2008"/>
      <c r="N7" s="377"/>
      <c r="O7" s="378"/>
      <c r="P7" s="134">
        <f>$P$8+$AK$8+$BF$8+P44</f>
        <v>0</v>
      </c>
      <c r="Q7" s="7">
        <f>Q8+AL8+BG8</f>
        <v>129</v>
      </c>
      <c r="R7" s="560" t="str">
        <f>IF(P7&gt;=Q7,"OK","未充足")</f>
        <v>未充足</v>
      </c>
      <c r="S7" s="7">
        <f>S8+AN8+BI8</f>
        <v>94</v>
      </c>
      <c r="T7" s="478" t="str">
        <f>IF(P7&gt;=S7,"OK","未充足")</f>
        <v>未充足</v>
      </c>
      <c r="U7" s="391"/>
      <c r="V7" s="36"/>
      <c r="W7" s="953"/>
      <c r="X7" s="499"/>
      <c r="Y7" s="499"/>
      <c r="Z7" s="500"/>
      <c r="AA7" s="499"/>
      <c r="AB7" s="499"/>
      <c r="AC7" s="499"/>
      <c r="AD7" s="499"/>
      <c r="AE7" s="499"/>
      <c r="AF7" s="499"/>
      <c r="AG7" s="499"/>
      <c r="AH7" s="499"/>
      <c r="AI7" s="501"/>
      <c r="AJ7" s="2167"/>
      <c r="AK7" s="502"/>
      <c r="AL7" s="645"/>
      <c r="AM7" s="644"/>
      <c r="AN7" s="647"/>
      <c r="AO7" s="646"/>
      <c r="AP7" s="18"/>
      <c r="AQ7" s="40"/>
      <c r="AR7" s="38"/>
      <c r="AS7" s="38"/>
      <c r="AT7" s="120"/>
      <c r="AU7" s="144"/>
      <c r="AV7" s="144"/>
      <c r="AW7" s="144"/>
      <c r="AX7" s="144"/>
      <c r="AY7" s="144"/>
      <c r="AZ7" s="144"/>
      <c r="BA7" s="144"/>
      <c r="BB7" s="144"/>
      <c r="BC7" s="144"/>
      <c r="BD7" s="152"/>
      <c r="BE7" s="2188"/>
      <c r="BF7" s="153"/>
      <c r="BG7" s="154"/>
      <c r="BH7" s="431"/>
      <c r="BI7" s="432"/>
      <c r="BJ7" s="433"/>
      <c r="BK7" s="168"/>
    </row>
    <row r="8" spans="1:78" ht="13.5" customHeight="1" thickBot="1">
      <c r="A8" s="39"/>
      <c r="B8" s="2143" t="s">
        <v>195</v>
      </c>
      <c r="C8" s="381"/>
      <c r="D8" s="381"/>
      <c r="E8" s="1125" t="s">
        <v>52</v>
      </c>
      <c r="F8" s="1917" t="s">
        <v>271</v>
      </c>
      <c r="G8" s="1918"/>
      <c r="H8" s="1918"/>
      <c r="I8" s="1918"/>
      <c r="J8" s="1918"/>
      <c r="K8" s="1918"/>
      <c r="L8" s="1918"/>
      <c r="M8" s="1918"/>
      <c r="N8" s="383"/>
      <c r="O8" s="384"/>
      <c r="P8" s="385">
        <f>P9+P32</f>
        <v>0</v>
      </c>
      <c r="Q8" s="386">
        <f>Q$10+Q$32+Q$29</f>
        <v>53</v>
      </c>
      <c r="R8" s="561" t="str">
        <f>IF(P8&gt;=Q8,"OK","未充足")</f>
        <v>未充足</v>
      </c>
      <c r="S8" s="386">
        <f>S10+S32</f>
        <v>48</v>
      </c>
      <c r="T8" s="492" t="str">
        <f>IF(P8&gt;=S8,"OK","未充足")</f>
        <v>未充足</v>
      </c>
      <c r="U8" s="392"/>
      <c r="V8" s="36"/>
      <c r="W8" s="954"/>
      <c r="X8" s="2145" t="s">
        <v>261</v>
      </c>
      <c r="Y8" s="353"/>
      <c r="Z8" s="112" t="s">
        <v>54</v>
      </c>
      <c r="AA8" s="1922" t="s">
        <v>232</v>
      </c>
      <c r="AB8" s="1923"/>
      <c r="AC8" s="1923"/>
      <c r="AD8" s="1923"/>
      <c r="AE8" s="1923"/>
      <c r="AF8" s="1923"/>
      <c r="AG8" s="1923"/>
      <c r="AH8" s="1923"/>
      <c r="AI8" s="119"/>
      <c r="AJ8" s="654"/>
      <c r="AK8" s="428">
        <f>AK9+AK34</f>
        <v>0</v>
      </c>
      <c r="AL8" s="430">
        <f>AL9+AL34</f>
        <v>52</v>
      </c>
      <c r="AM8" s="477" t="str">
        <f>IF(AK8&gt;=AL8,"OK","未充足")</f>
        <v>未充足</v>
      </c>
      <c r="AN8" s="430">
        <f>AN9+AN34</f>
        <v>30</v>
      </c>
      <c r="AO8" s="476" t="str">
        <f>IF(AND(AK8&gt;=AN8,AO9="OK"),"OK","未充足")</f>
        <v>未充足</v>
      </c>
      <c r="AP8" s="18"/>
      <c r="AQ8" s="18"/>
      <c r="AR8" s="2148" t="s">
        <v>190</v>
      </c>
      <c r="AS8" s="398"/>
      <c r="AT8" s="399"/>
      <c r="AU8" s="400" t="s">
        <v>55</v>
      </c>
      <c r="AV8" s="1805" t="s">
        <v>273</v>
      </c>
      <c r="AW8" s="1806"/>
      <c r="AX8" s="1806"/>
      <c r="AY8" s="1806"/>
      <c r="AZ8" s="1806"/>
      <c r="BA8" s="1806"/>
      <c r="BB8" s="1806"/>
      <c r="BC8" s="1806"/>
      <c r="BD8" s="401"/>
      <c r="BE8" s="402"/>
      <c r="BF8" s="403">
        <f>BF11+BF25+BF28</f>
        <v>0</v>
      </c>
      <c r="BG8" s="404">
        <f>BG11+BG25+BG28+BG9</f>
        <v>24</v>
      </c>
      <c r="BH8" s="648" t="str">
        <f>IF(BF8&gt;=BG8,"OK","未充足")</f>
        <v>未充足</v>
      </c>
      <c r="BI8" s="405">
        <f>BI11+BI25 +BI28</f>
        <v>16</v>
      </c>
      <c r="BJ8" s="649" t="str">
        <f>IF(BF8&gt;=BI8,"OK","未充足")</f>
        <v>未充足</v>
      </c>
      <c r="BK8" s="164"/>
      <c r="BM8" s="36"/>
      <c r="BN8" s="36"/>
      <c r="BO8" s="36"/>
      <c r="BP8" s="36"/>
      <c r="BQ8" s="36"/>
      <c r="BR8" s="36"/>
      <c r="BS8" s="36"/>
      <c r="BT8" s="36"/>
      <c r="BU8" s="36"/>
      <c r="BZ8" s="12"/>
    </row>
    <row r="9" spans="1:78" ht="13.5" customHeight="1" thickBot="1">
      <c r="A9" s="39"/>
      <c r="B9" s="2144"/>
      <c r="C9" s="1203"/>
      <c r="D9" s="1189"/>
      <c r="E9" s="1190" t="s">
        <v>196</v>
      </c>
      <c r="F9" s="1807" t="s">
        <v>310</v>
      </c>
      <c r="G9" s="1808"/>
      <c r="H9" s="1808"/>
      <c r="I9" s="1808"/>
      <c r="J9" s="1808"/>
      <c r="K9" s="1808"/>
      <c r="L9" s="1808"/>
      <c r="M9" s="1808"/>
      <c r="N9" s="26"/>
      <c r="O9" s="1191"/>
      <c r="P9" s="1192">
        <f>P10+P29</f>
        <v>0</v>
      </c>
      <c r="Q9" s="1193">
        <v>26</v>
      </c>
      <c r="R9" s="1194"/>
      <c r="S9" s="1195"/>
      <c r="T9" s="564"/>
      <c r="U9" s="145"/>
      <c r="V9" s="36"/>
      <c r="W9" s="503"/>
      <c r="X9" s="2146"/>
      <c r="Y9" s="2079" t="s">
        <v>38</v>
      </c>
      <c r="Z9" s="283" t="s">
        <v>230</v>
      </c>
      <c r="AA9" s="284"/>
      <c r="AB9" s="284"/>
      <c r="AC9" s="284"/>
      <c r="AD9" s="284"/>
      <c r="AE9" s="285"/>
      <c r="AF9" s="285"/>
      <c r="AG9" s="285"/>
      <c r="AH9" s="286"/>
      <c r="AI9" s="287"/>
      <c r="AJ9" s="288"/>
      <c r="AK9" s="234">
        <f>SUM(AK10:AK33)</f>
        <v>0</v>
      </c>
      <c r="AL9" s="289">
        <f>SUM(AI10:AI33)</f>
        <v>46</v>
      </c>
      <c r="AM9" s="474" t="str">
        <f>IF(AK9=AL9,"OK","未充足")</f>
        <v>未充足</v>
      </c>
      <c r="AN9" s="235">
        <v>28</v>
      </c>
      <c r="AO9" s="475" t="str">
        <f>IF(AND(AK9&gt;=AN9, AJ11=1, AJ13=1, AJ16=1, AJ19=1, AJ21=1, AJ27=1, AJ31=1), "OK","未充足")</f>
        <v>未充足</v>
      </c>
      <c r="AP9" s="18"/>
      <c r="AQ9" s="18"/>
      <c r="AR9" s="2149"/>
      <c r="AS9" s="2082" t="s">
        <v>49</v>
      </c>
      <c r="AT9" s="2083"/>
      <c r="AU9" s="558" t="s">
        <v>58</v>
      </c>
      <c r="AV9" s="947" t="s">
        <v>293</v>
      </c>
      <c r="AW9" s="936"/>
      <c r="AX9" s="936"/>
      <c r="AY9" s="936"/>
      <c r="AZ9" s="936" t="s">
        <v>199</v>
      </c>
      <c r="BA9" s="936"/>
      <c r="BB9" s="936"/>
      <c r="BC9" s="936"/>
      <c r="BD9" s="936"/>
      <c r="BE9" s="937"/>
      <c r="BF9" s="143">
        <f>BA12+BA19+BA22+BA28</f>
        <v>0</v>
      </c>
      <c r="BG9" s="135">
        <v>2</v>
      </c>
      <c r="BH9" s="568" t="str">
        <f>IF(BF9&gt;=BG9,"OK","未充足")</f>
        <v>未充足</v>
      </c>
      <c r="BI9" s="421"/>
      <c r="BJ9" s="422"/>
      <c r="BK9" s="10"/>
      <c r="BM9" s="669"/>
      <c r="BN9" s="670"/>
      <c r="BO9" s="670"/>
      <c r="BP9" s="670"/>
      <c r="BQ9" s="670"/>
      <c r="BR9" s="670"/>
      <c r="BS9" s="670"/>
      <c r="BT9" s="670"/>
      <c r="BU9" s="670"/>
      <c r="BV9" s="12"/>
      <c r="BW9" s="12"/>
      <c r="BX9" s="12"/>
      <c r="BY9" s="12"/>
      <c r="BZ9" s="12"/>
    </row>
    <row r="10" spans="1:78" ht="13.5" customHeight="1" thickTop="1" thickBot="1">
      <c r="A10" s="39"/>
      <c r="B10" s="2144"/>
      <c r="C10" s="2086" t="s">
        <v>187</v>
      </c>
      <c r="D10" s="1196"/>
      <c r="E10" s="1197" t="s">
        <v>309</v>
      </c>
      <c r="F10" s="1905" t="s">
        <v>311</v>
      </c>
      <c r="G10" s="1905"/>
      <c r="H10" s="1905"/>
      <c r="I10" s="1905"/>
      <c r="J10" s="1905"/>
      <c r="K10" s="1905"/>
      <c r="L10" s="1905"/>
      <c r="M10" s="1905"/>
      <c r="N10" s="1905"/>
      <c r="O10" s="1198"/>
      <c r="P10" s="1199">
        <f>P11+P17+P21+P25</f>
        <v>0</v>
      </c>
      <c r="Q10" s="1200">
        <v>24</v>
      </c>
      <c r="R10" s="1201" t="str">
        <f>IF(P10&gt;=Q10,"OK","未充足")</f>
        <v>未充足</v>
      </c>
      <c r="S10" s="1200">
        <v>23</v>
      </c>
      <c r="T10" s="1202" t="str">
        <f>IF(P10&gt;=S10,"OK","未充足")</f>
        <v>未充足</v>
      </c>
      <c r="U10" s="392"/>
      <c r="V10" s="36"/>
      <c r="W10" s="503"/>
      <c r="X10" s="2146"/>
      <c r="Y10" s="2080"/>
      <c r="Z10" s="212" t="s">
        <v>143</v>
      </c>
      <c r="AA10" s="465"/>
      <c r="AB10" s="223"/>
      <c r="AC10" s="465"/>
      <c r="AD10" s="755"/>
      <c r="AE10" s="465"/>
      <c r="AF10" s="223"/>
      <c r="AG10" s="465"/>
      <c r="AH10" s="223"/>
      <c r="AI10" s="225">
        <v>2</v>
      </c>
      <c r="AJ10" s="218"/>
      <c r="AK10" s="129">
        <f>IF(AJ10&gt;0,AI10,0)</f>
        <v>0</v>
      </c>
      <c r="AL10" s="21"/>
      <c r="AM10" s="1270"/>
      <c r="AN10" s="125"/>
      <c r="AO10" s="793" t="s">
        <v>253</v>
      </c>
      <c r="AP10" s="18"/>
      <c r="AQ10" s="18"/>
      <c r="AR10" s="2149"/>
      <c r="AS10" s="2084"/>
      <c r="AT10" s="2085"/>
      <c r="AU10" s="1087" t="s">
        <v>197</v>
      </c>
      <c r="AV10" s="1088" t="s">
        <v>291</v>
      </c>
      <c r="AW10" s="1089"/>
      <c r="AX10" s="1089"/>
      <c r="AY10" s="1089"/>
      <c r="AZ10" s="1089" t="s">
        <v>198</v>
      </c>
      <c r="BA10" s="1089"/>
      <c r="BB10" s="1089"/>
      <c r="BC10" s="1089"/>
      <c r="BD10" s="1089"/>
      <c r="BE10" s="1090"/>
      <c r="BF10" s="1091">
        <f>BD12+BD19+BD22+BD28</f>
        <v>0</v>
      </c>
      <c r="BG10" s="419"/>
      <c r="BH10" s="420"/>
      <c r="BI10" s="1085">
        <v>0</v>
      </c>
      <c r="BJ10" s="1086" t="str">
        <f>IF(BF10&gt;=BI10,"OK","未充足")</f>
        <v>OK</v>
      </c>
      <c r="BK10" s="164"/>
      <c r="BM10" s="2107" t="s">
        <v>50</v>
      </c>
      <c r="BN10" s="2107"/>
      <c r="BO10" s="2107"/>
      <c r="BP10" s="2107"/>
      <c r="BQ10" s="2107"/>
      <c r="BR10" s="2107"/>
      <c r="BS10" s="2107"/>
      <c r="BT10" s="2107"/>
      <c r="BU10" s="2107"/>
      <c r="BV10" s="33"/>
      <c r="BW10" s="33"/>
      <c r="BX10" s="33"/>
      <c r="BY10" s="12"/>
      <c r="BZ10" s="12"/>
    </row>
    <row r="11" spans="1:78" ht="13.5" customHeight="1" thickTop="1" thickBot="1">
      <c r="A11" s="39"/>
      <c r="B11" s="2144"/>
      <c r="C11" s="2086"/>
      <c r="D11" s="2108" t="s">
        <v>218</v>
      </c>
      <c r="E11" s="111" t="s">
        <v>222</v>
      </c>
      <c r="F11" s="8"/>
      <c r="G11" s="8"/>
      <c r="H11" s="8"/>
      <c r="I11" s="8"/>
      <c r="J11" s="9"/>
      <c r="K11" s="9"/>
      <c r="L11" s="9"/>
      <c r="M11" s="3"/>
      <c r="N11" s="25"/>
      <c r="O11" s="24"/>
      <c r="P11" s="132">
        <f>SUM(P12:P16)</f>
        <v>0</v>
      </c>
      <c r="Q11" s="1097">
        <f>SUM(N12:N16)</f>
        <v>10</v>
      </c>
      <c r="R11" s="562" t="str">
        <f>IF(SUM(P12:P16)=Q11,"OK","未充足")</f>
        <v>未充足</v>
      </c>
      <c r="S11" s="124"/>
      <c r="T11" s="493"/>
      <c r="U11" s="145"/>
      <c r="V11" s="36"/>
      <c r="W11" s="503"/>
      <c r="X11" s="2146"/>
      <c r="Y11" s="2080"/>
      <c r="Z11" s="213" t="s">
        <v>4</v>
      </c>
      <c r="AA11" s="463"/>
      <c r="AB11" s="210"/>
      <c r="AC11" s="463"/>
      <c r="AD11" s="756"/>
      <c r="AE11" s="463"/>
      <c r="AF11" s="652"/>
      <c r="AG11" s="471"/>
      <c r="AH11" s="210"/>
      <c r="AI11" s="72">
        <v>1</v>
      </c>
      <c r="AJ11" s="304"/>
      <c r="AK11" s="127">
        <f>IF(AJ11&gt;0,AI11,0)</f>
        <v>0</v>
      </c>
      <c r="AL11" s="23"/>
      <c r="AM11" s="1271"/>
      <c r="AN11" s="53" t="s">
        <v>48</v>
      </c>
      <c r="AO11" s="121"/>
      <c r="AP11" s="18"/>
      <c r="AQ11" s="18"/>
      <c r="AR11" s="2149"/>
      <c r="AS11" s="2111" t="s">
        <v>41</v>
      </c>
      <c r="AT11" s="406"/>
      <c r="AU11" s="407" t="s">
        <v>56</v>
      </c>
      <c r="AV11" s="1883" t="s">
        <v>236</v>
      </c>
      <c r="AW11" s="1884"/>
      <c r="AX11" s="1884"/>
      <c r="AY11" s="1884"/>
      <c r="AZ11" s="1884"/>
      <c r="BA11" s="1884"/>
      <c r="BB11" s="1884"/>
      <c r="BC11" s="1884"/>
      <c r="BD11" s="484"/>
      <c r="BE11" s="485"/>
      <c r="BF11" s="408">
        <f>BF12+BF19+BF22</f>
        <v>0</v>
      </c>
      <c r="BG11" s="409">
        <f>BG12+BG19+BG22</f>
        <v>9</v>
      </c>
      <c r="BH11" s="567" t="str">
        <f>IF(BF11&gt;=BG11,"OK","未充足")</f>
        <v>未充足</v>
      </c>
      <c r="BI11" s="410">
        <v>7</v>
      </c>
      <c r="BJ11" s="569" t="str">
        <f>IF(AND(BF11&gt;=BI11,BJ12="OK"),"OK","未充足")</f>
        <v>未充足</v>
      </c>
      <c r="BK11" s="164"/>
      <c r="BM11" s="680" t="s">
        <v>51</v>
      </c>
      <c r="BN11" s="862" t="s">
        <v>29</v>
      </c>
      <c r="BO11" s="893"/>
      <c r="BP11" s="838"/>
      <c r="BQ11" s="838" t="s">
        <v>256</v>
      </c>
      <c r="BR11" s="838"/>
      <c r="BS11" s="893"/>
      <c r="BT11" s="893"/>
      <c r="BU11" s="893">
        <f>BT12+BT19</f>
        <v>129</v>
      </c>
      <c r="BV11" s="12"/>
      <c r="BW11" s="35"/>
      <c r="BX11" s="19"/>
      <c r="BY11" s="12"/>
      <c r="BZ11" s="12"/>
    </row>
    <row r="12" spans="1:78" ht="13.5" customHeight="1" thickTop="1" thickBot="1">
      <c r="A12" s="39"/>
      <c r="B12" s="2144"/>
      <c r="C12" s="2086"/>
      <c r="D12" s="2109"/>
      <c r="E12" s="834" t="s">
        <v>121</v>
      </c>
      <c r="F12" s="729"/>
      <c r="G12" s="89"/>
      <c r="H12" s="88"/>
      <c r="I12" s="89"/>
      <c r="J12" s="96"/>
      <c r="K12" s="1129"/>
      <c r="L12" s="96"/>
      <c r="M12" s="89"/>
      <c r="N12" s="71">
        <v>2</v>
      </c>
      <c r="O12" s="103"/>
      <c r="P12" s="129">
        <f>IF(O12&gt;0,N12,0)</f>
        <v>0</v>
      </c>
      <c r="Q12" s="21"/>
      <c r="R12" s="863"/>
      <c r="S12" s="125"/>
      <c r="T12" s="1027"/>
      <c r="U12" s="145"/>
      <c r="V12" s="36"/>
      <c r="W12" s="503"/>
      <c r="X12" s="2146"/>
      <c r="Y12" s="2080"/>
      <c r="Z12" s="214" t="s">
        <v>144</v>
      </c>
      <c r="AA12" s="463"/>
      <c r="AB12" s="210"/>
      <c r="AC12" s="463"/>
      <c r="AD12" s="756"/>
      <c r="AE12" s="463"/>
      <c r="AF12" s="210"/>
      <c r="AG12" s="463"/>
      <c r="AH12" s="210"/>
      <c r="AI12" s="72">
        <v>2</v>
      </c>
      <c r="AJ12" s="304"/>
      <c r="AK12" s="127">
        <f>IF(AJ12&gt;0,AI12,0)</f>
        <v>0</v>
      </c>
      <c r="AL12" s="23"/>
      <c r="AM12" s="1271"/>
      <c r="AN12" s="53"/>
      <c r="AO12" s="794" t="s">
        <v>253</v>
      </c>
      <c r="AP12" s="18"/>
      <c r="AQ12" s="18"/>
      <c r="AR12" s="2149"/>
      <c r="AS12" s="2112"/>
      <c r="AT12" s="369"/>
      <c r="AU12" s="481" t="s">
        <v>233</v>
      </c>
      <c r="AV12" s="292"/>
      <c r="AW12" s="292"/>
      <c r="AX12" s="292"/>
      <c r="AY12" s="1885" t="s">
        <v>202</v>
      </c>
      <c r="AZ12" s="1885"/>
      <c r="BA12" s="643">
        <f>IF((BF12-BG12)&gt;0,BF12-BG12,0)</f>
        <v>0</v>
      </c>
      <c r="BB12" s="1885" t="s">
        <v>97</v>
      </c>
      <c r="BC12" s="1885"/>
      <c r="BD12" s="482">
        <f>IF((BF12-BI12)&gt;0,BF12-BI12,0)</f>
        <v>0</v>
      </c>
      <c r="BE12" s="358"/>
      <c r="BF12" s="373">
        <f>SUM(BF13:BF18)</f>
        <v>0</v>
      </c>
      <c r="BG12" s="372">
        <f>SUM(BD13:BD17)</f>
        <v>5</v>
      </c>
      <c r="BH12" s="293"/>
      <c r="BI12" s="372">
        <f>SUM(BD13:BD17)</f>
        <v>5</v>
      </c>
      <c r="BJ12" s="1084" t="str">
        <f>IF(SUM(BF13:BF17)=5,"OK","未充足")</f>
        <v>未充足</v>
      </c>
      <c r="BK12" s="10"/>
      <c r="BM12" s="682"/>
      <c r="BN12" s="861" t="s">
        <v>245</v>
      </c>
      <c r="BO12" s="682"/>
      <c r="BP12" s="839"/>
      <c r="BQ12" s="839" t="s">
        <v>246</v>
      </c>
      <c r="BR12" s="839"/>
      <c r="BS12" s="682"/>
      <c r="BT12" s="683">
        <f>BS13+BS16</f>
        <v>105</v>
      </c>
      <c r="BU12" s="36"/>
      <c r="BV12" s="36"/>
      <c r="BW12" s="663"/>
      <c r="BX12" s="36"/>
      <c r="BY12" s="12"/>
      <c r="BZ12" s="12"/>
    </row>
    <row r="13" spans="1:78" ht="13.5" customHeight="1" thickBot="1">
      <c r="A13" s="39"/>
      <c r="B13" s="2144"/>
      <c r="C13" s="2086"/>
      <c r="D13" s="2109"/>
      <c r="E13" s="828" t="s">
        <v>122</v>
      </c>
      <c r="F13" s="85"/>
      <c r="G13" s="730"/>
      <c r="H13" s="85"/>
      <c r="I13" s="93"/>
      <c r="J13" s="95"/>
      <c r="K13" s="1133"/>
      <c r="L13" s="95"/>
      <c r="M13" s="93"/>
      <c r="N13" s="72">
        <v>2</v>
      </c>
      <c r="O13" s="104"/>
      <c r="P13" s="127">
        <f t="shared" ref="P13:P16" si="0">IF(O13&gt;0,N13,0)</f>
        <v>0</v>
      </c>
      <c r="Q13" s="23"/>
      <c r="R13" s="864"/>
      <c r="S13" s="53"/>
      <c r="T13" s="1008"/>
      <c r="U13" s="145"/>
      <c r="V13" s="36"/>
      <c r="W13" s="503"/>
      <c r="X13" s="2146"/>
      <c r="Y13" s="2080"/>
      <c r="Z13" s="214" t="s">
        <v>145</v>
      </c>
      <c r="AA13" s="463"/>
      <c r="AB13" s="210"/>
      <c r="AC13" s="463"/>
      <c r="AD13" s="756"/>
      <c r="AE13" s="463"/>
      <c r="AF13" s="652"/>
      <c r="AG13" s="471"/>
      <c r="AH13" s="210"/>
      <c r="AI13" s="72">
        <v>1</v>
      </c>
      <c r="AJ13" s="304"/>
      <c r="AK13" s="127">
        <f>IF(AJ13&gt;0,AI13,0)</f>
        <v>0</v>
      </c>
      <c r="AL13" s="23"/>
      <c r="AM13" s="1272"/>
      <c r="AN13" s="53"/>
      <c r="AO13" s="121"/>
      <c r="AP13" s="18"/>
      <c r="AQ13" s="18"/>
      <c r="AR13" s="2149"/>
      <c r="AS13" s="2112"/>
      <c r="AT13" s="291"/>
      <c r="AU13" s="836" t="s">
        <v>62</v>
      </c>
      <c r="AV13" s="1043"/>
      <c r="AW13" s="224"/>
      <c r="AX13" s="1044"/>
      <c r="AY13" s="345"/>
      <c r="AZ13" s="1044"/>
      <c r="BA13" s="1045"/>
      <c r="BB13" s="1048"/>
      <c r="BC13" s="345"/>
      <c r="BD13" s="226">
        <v>1</v>
      </c>
      <c r="BE13" s="196"/>
      <c r="BF13" s="455">
        <f t="shared" ref="BF13:BF18" si="1">IF(BE13&gt;0,BD13,0)</f>
        <v>0</v>
      </c>
      <c r="BG13" s="456"/>
      <c r="BH13" s="869"/>
      <c r="BI13" s="636" t="s">
        <v>48</v>
      </c>
      <c r="BJ13" s="983"/>
      <c r="BK13" s="160"/>
      <c r="BM13" s="681" t="s">
        <v>52</v>
      </c>
      <c r="BN13" s="382"/>
      <c r="BO13" s="854" t="s">
        <v>195</v>
      </c>
      <c r="BP13" s="840"/>
      <c r="BQ13" s="840" t="s">
        <v>257</v>
      </c>
      <c r="BR13" s="840"/>
      <c r="BS13" s="711">
        <f>BR14+BR15</f>
        <v>53</v>
      </c>
      <c r="BT13" s="36"/>
      <c r="BU13" s="671"/>
      <c r="BV13" s="56"/>
      <c r="BW13" s="663"/>
      <c r="BX13" s="35"/>
      <c r="BY13" s="12"/>
      <c r="BZ13" s="12"/>
    </row>
    <row r="14" spans="1:78" ht="13.5" customHeight="1">
      <c r="A14" s="39"/>
      <c r="B14" s="2144"/>
      <c r="C14" s="2086"/>
      <c r="D14" s="2109"/>
      <c r="E14" s="829" t="s">
        <v>123</v>
      </c>
      <c r="F14" s="731"/>
      <c r="G14" s="93"/>
      <c r="H14" s="85"/>
      <c r="I14" s="93"/>
      <c r="J14" s="95"/>
      <c r="K14" s="1133"/>
      <c r="L14" s="95"/>
      <c r="M14" s="93"/>
      <c r="N14" s="72">
        <v>2</v>
      </c>
      <c r="O14" s="104"/>
      <c r="P14" s="127">
        <f t="shared" si="0"/>
        <v>0</v>
      </c>
      <c r="Q14" s="23"/>
      <c r="R14" s="864"/>
      <c r="S14" s="53"/>
      <c r="T14" s="1008"/>
      <c r="U14" s="145"/>
      <c r="V14" s="36"/>
      <c r="W14" s="503"/>
      <c r="X14" s="2146"/>
      <c r="Y14" s="2080"/>
      <c r="Z14" s="215" t="s">
        <v>146</v>
      </c>
      <c r="AA14" s="464"/>
      <c r="AB14" s="314"/>
      <c r="AC14" s="464"/>
      <c r="AD14" s="757"/>
      <c r="AE14" s="464"/>
      <c r="AF14" s="632"/>
      <c r="AG14" s="472"/>
      <c r="AH14" s="314"/>
      <c r="AI14" s="186">
        <v>1</v>
      </c>
      <c r="AJ14" s="331"/>
      <c r="AK14" s="188">
        <f>IF(AJ14&gt;0,AI14,0)</f>
        <v>0</v>
      </c>
      <c r="AL14" s="189"/>
      <c r="AM14" s="1273"/>
      <c r="AN14" s="190" t="s">
        <v>48</v>
      </c>
      <c r="AO14" s="795" t="s">
        <v>253</v>
      </c>
      <c r="AP14" s="41"/>
      <c r="AQ14" s="18"/>
      <c r="AR14" s="2149"/>
      <c r="AS14" s="2112"/>
      <c r="AT14" s="291"/>
      <c r="AU14" s="837" t="s">
        <v>63</v>
      </c>
      <c r="AV14" s="469"/>
      <c r="AW14" s="1176"/>
      <c r="AX14" s="469"/>
      <c r="AY14" s="345"/>
      <c r="AZ14" s="469"/>
      <c r="BA14" s="1046"/>
      <c r="BB14" s="1049"/>
      <c r="BC14" s="345"/>
      <c r="BD14" s="638">
        <v>1</v>
      </c>
      <c r="BE14" s="349"/>
      <c r="BF14" s="457">
        <f t="shared" si="1"/>
        <v>0</v>
      </c>
      <c r="BG14" s="458"/>
      <c r="BH14" s="881"/>
      <c r="BI14" s="639" t="s">
        <v>48</v>
      </c>
      <c r="BJ14" s="984"/>
      <c r="BK14" s="12"/>
      <c r="BM14" s="707" t="s">
        <v>196</v>
      </c>
      <c r="BN14" s="708"/>
      <c r="BO14" s="709"/>
      <c r="BP14" s="710" t="s">
        <v>238</v>
      </c>
      <c r="BQ14" s="716"/>
      <c r="BR14" s="716">
        <v>26</v>
      </c>
      <c r="BS14" s="36"/>
      <c r="BT14" s="665"/>
      <c r="BU14" s="29"/>
      <c r="BV14" s="56"/>
      <c r="BW14" s="663"/>
      <c r="BX14" s="35"/>
      <c r="BY14" s="12"/>
      <c r="BZ14" s="12"/>
    </row>
    <row r="15" spans="1:78" ht="13.5" customHeight="1" thickBot="1">
      <c r="A15" s="39"/>
      <c r="B15" s="2144"/>
      <c r="C15" s="2086"/>
      <c r="D15" s="2109"/>
      <c r="E15" s="829" t="s">
        <v>124</v>
      </c>
      <c r="F15" s="85"/>
      <c r="G15" s="730"/>
      <c r="H15" s="85"/>
      <c r="I15" s="93"/>
      <c r="J15" s="95"/>
      <c r="K15" s="1133"/>
      <c r="L15" s="95"/>
      <c r="M15" s="93"/>
      <c r="N15" s="72">
        <v>2</v>
      </c>
      <c r="O15" s="104"/>
      <c r="P15" s="127">
        <f t="shared" si="0"/>
        <v>0</v>
      </c>
      <c r="Q15" s="23"/>
      <c r="R15" s="864"/>
      <c r="S15" s="53"/>
      <c r="T15" s="1008"/>
      <c r="U15" s="145"/>
      <c r="V15" s="36"/>
      <c r="W15" s="503"/>
      <c r="X15" s="2146"/>
      <c r="Y15" s="2080"/>
      <c r="Z15" s="332" t="s">
        <v>192</v>
      </c>
      <c r="AA15" s="470"/>
      <c r="AB15" s="224"/>
      <c r="AC15" s="470"/>
      <c r="AD15" s="745"/>
      <c r="AE15" s="470"/>
      <c r="AF15" s="224"/>
      <c r="AG15" s="470"/>
      <c r="AH15" s="224"/>
      <c r="AI15" s="305">
        <v>1</v>
      </c>
      <c r="AJ15" s="221"/>
      <c r="AK15" s="197">
        <f t="shared" ref="AK15:AK45" si="2">IF(AJ15&gt;0,AI15,0)</f>
        <v>0</v>
      </c>
      <c r="AL15" s="198"/>
      <c r="AM15" s="1274"/>
      <c r="AN15" s="323"/>
      <c r="AO15" s="811" t="s">
        <v>253</v>
      </c>
      <c r="AP15" s="41"/>
      <c r="AQ15" s="18"/>
      <c r="AR15" s="2149"/>
      <c r="AS15" s="2112"/>
      <c r="AT15" s="291"/>
      <c r="AU15" s="837" t="s">
        <v>64</v>
      </c>
      <c r="AV15" s="469"/>
      <c r="AW15" s="345"/>
      <c r="AX15" s="775"/>
      <c r="AY15" s="345"/>
      <c r="AZ15" s="469"/>
      <c r="BA15" s="1046"/>
      <c r="BB15" s="1049"/>
      <c r="BC15" s="345"/>
      <c r="BD15" s="638">
        <v>1</v>
      </c>
      <c r="BE15" s="349"/>
      <c r="BF15" s="457">
        <f t="shared" si="1"/>
        <v>0</v>
      </c>
      <c r="BG15" s="458"/>
      <c r="BH15" s="881"/>
      <c r="BI15" s="639" t="s">
        <v>48</v>
      </c>
      <c r="BJ15" s="984"/>
      <c r="BK15" s="12"/>
      <c r="BM15" s="691" t="s">
        <v>53</v>
      </c>
      <c r="BN15" s="692"/>
      <c r="BO15" s="842"/>
      <c r="BP15" s="843" t="s">
        <v>258</v>
      </c>
      <c r="BQ15" s="717"/>
      <c r="BR15" s="717">
        <v>27</v>
      </c>
      <c r="BS15" s="37"/>
      <c r="BT15" s="665"/>
      <c r="BU15" s="29"/>
      <c r="BV15" s="56"/>
      <c r="BW15" s="663"/>
      <c r="BX15" s="35"/>
      <c r="BY15" s="12"/>
      <c r="BZ15" s="12"/>
    </row>
    <row r="16" spans="1:78" ht="13.5" customHeight="1" thickBot="1">
      <c r="A16" s="39"/>
      <c r="B16" s="2144"/>
      <c r="C16" s="2086"/>
      <c r="D16" s="2110"/>
      <c r="E16" s="835" t="s">
        <v>125</v>
      </c>
      <c r="F16" s="207"/>
      <c r="G16" s="272"/>
      <c r="H16" s="732"/>
      <c r="I16" s="272"/>
      <c r="J16" s="275"/>
      <c r="K16" s="1134"/>
      <c r="L16" s="275"/>
      <c r="M16" s="276"/>
      <c r="N16" s="173">
        <v>2</v>
      </c>
      <c r="O16" s="108"/>
      <c r="P16" s="137">
        <f t="shared" si="0"/>
        <v>0</v>
      </c>
      <c r="Q16" s="174"/>
      <c r="R16" s="865"/>
      <c r="S16" s="208"/>
      <c r="T16" s="1021"/>
      <c r="U16" s="392"/>
      <c r="V16" s="36"/>
      <c r="W16" s="503"/>
      <c r="X16" s="2146"/>
      <c r="Y16" s="2080"/>
      <c r="Z16" s="213" t="s">
        <v>32</v>
      </c>
      <c r="AA16" s="461"/>
      <c r="AB16" s="100"/>
      <c r="AC16" s="461"/>
      <c r="AD16" s="758"/>
      <c r="AE16" s="461"/>
      <c r="AF16" s="651"/>
      <c r="AG16" s="650"/>
      <c r="AH16" s="100"/>
      <c r="AI16" s="205">
        <v>1</v>
      </c>
      <c r="AJ16" s="220"/>
      <c r="AK16" s="140">
        <f t="shared" si="2"/>
        <v>0</v>
      </c>
      <c r="AL16" s="28"/>
      <c r="AM16" s="1272"/>
      <c r="AN16" s="190" t="s">
        <v>48</v>
      </c>
      <c r="AO16" s="206"/>
      <c r="AP16" s="41"/>
      <c r="AQ16" s="18"/>
      <c r="AR16" s="2149"/>
      <c r="AS16" s="2112"/>
      <c r="AT16" s="291"/>
      <c r="AU16" s="637" t="s">
        <v>65</v>
      </c>
      <c r="AV16" s="469"/>
      <c r="AW16" s="345"/>
      <c r="AX16" s="469"/>
      <c r="AY16" s="1176"/>
      <c r="AZ16" s="469"/>
      <c r="BA16" s="1046"/>
      <c r="BB16" s="1049"/>
      <c r="BC16" s="345"/>
      <c r="BD16" s="638">
        <v>1</v>
      </c>
      <c r="BE16" s="349"/>
      <c r="BF16" s="457">
        <f t="shared" si="1"/>
        <v>0</v>
      </c>
      <c r="BG16" s="458"/>
      <c r="BH16" s="881"/>
      <c r="BI16" s="639" t="s">
        <v>48</v>
      </c>
      <c r="BJ16" s="1093" t="s">
        <v>252</v>
      </c>
      <c r="BK16" s="12"/>
      <c r="BM16" s="697" t="s">
        <v>54</v>
      </c>
      <c r="BN16" s="698"/>
      <c r="BO16" s="855" t="s">
        <v>39</v>
      </c>
      <c r="BP16" s="841"/>
      <c r="BQ16" s="844" t="s">
        <v>247</v>
      </c>
      <c r="BR16" s="712"/>
      <c r="BS16" s="712">
        <f>BR17+BR18</f>
        <v>52</v>
      </c>
      <c r="BT16" s="36"/>
      <c r="BU16" s="29"/>
      <c r="BV16" s="56"/>
      <c r="BW16" s="663"/>
      <c r="BX16" s="35"/>
      <c r="BY16" s="12"/>
      <c r="BZ16" s="12"/>
    </row>
    <row r="17" spans="1:78" ht="13.5" customHeight="1" thickBot="1">
      <c r="A17" s="39"/>
      <c r="B17" s="2144"/>
      <c r="C17" s="2086"/>
      <c r="D17" s="2114" t="s">
        <v>219</v>
      </c>
      <c r="E17" s="252" t="s">
        <v>223</v>
      </c>
      <c r="F17" s="253"/>
      <c r="G17" s="253"/>
      <c r="H17" s="253"/>
      <c r="I17" s="253"/>
      <c r="J17" s="253"/>
      <c r="K17" s="253"/>
      <c r="L17" s="253"/>
      <c r="M17" s="253"/>
      <c r="N17" s="254"/>
      <c r="O17" s="309"/>
      <c r="P17" s="255">
        <f>SUM(P18:P20)</f>
        <v>0</v>
      </c>
      <c r="Q17" s="1098">
        <f>SUM(N18:N20)</f>
        <v>4</v>
      </c>
      <c r="R17" s="494" t="str">
        <f>IF(SUM(P18:P20)&gt;=Q17,"OK","未充足")</f>
        <v>未充足</v>
      </c>
      <c r="S17" s="256"/>
      <c r="T17" s="257"/>
      <c r="U17" s="393"/>
      <c r="V17" s="36"/>
      <c r="W17" s="503"/>
      <c r="X17" s="2146"/>
      <c r="Y17" s="2080"/>
      <c r="Z17" s="215" t="s">
        <v>147</v>
      </c>
      <c r="AA17" s="464"/>
      <c r="AB17" s="314"/>
      <c r="AC17" s="464"/>
      <c r="AD17" s="757"/>
      <c r="AE17" s="464"/>
      <c r="AF17" s="653"/>
      <c r="AG17" s="464"/>
      <c r="AH17" s="314"/>
      <c r="AI17" s="186">
        <v>1</v>
      </c>
      <c r="AJ17" s="316"/>
      <c r="AK17" s="188">
        <f t="shared" si="2"/>
        <v>0</v>
      </c>
      <c r="AL17" s="189"/>
      <c r="AM17" s="1275"/>
      <c r="AN17" s="190"/>
      <c r="AO17" s="191"/>
      <c r="AP17" s="41"/>
      <c r="AQ17" s="18"/>
      <c r="AR17" s="2149"/>
      <c r="AS17" s="2112"/>
      <c r="AT17" s="291"/>
      <c r="AU17" s="370" t="s">
        <v>66</v>
      </c>
      <c r="AV17" s="641"/>
      <c r="AW17" s="642"/>
      <c r="AX17" s="641"/>
      <c r="AY17" s="773"/>
      <c r="AZ17" s="641"/>
      <c r="BA17" s="1047"/>
      <c r="BB17" s="1050"/>
      <c r="BC17" s="642"/>
      <c r="BD17" s="297">
        <v>1</v>
      </c>
      <c r="BE17" s="107"/>
      <c r="BF17" s="179">
        <f t="shared" si="1"/>
        <v>0</v>
      </c>
      <c r="BG17" s="371"/>
      <c r="BH17" s="882"/>
      <c r="BI17" s="640" t="s">
        <v>48</v>
      </c>
      <c r="BJ17" s="1094" t="s">
        <v>252</v>
      </c>
      <c r="BK17" s="12"/>
      <c r="BM17" s="693" t="s">
        <v>230</v>
      </c>
      <c r="BN17" s="694"/>
      <c r="BO17" s="695"/>
      <c r="BP17" s="696" t="s">
        <v>36</v>
      </c>
      <c r="BQ17" s="718"/>
      <c r="BR17" s="718">
        <v>46</v>
      </c>
      <c r="BS17" s="29"/>
      <c r="BT17" s="665"/>
      <c r="BU17" s="29"/>
      <c r="BV17" s="56"/>
      <c r="BW17" s="663"/>
      <c r="BX17" s="35"/>
      <c r="BZ17" s="10"/>
    </row>
    <row r="18" spans="1:78" ht="13.5" customHeight="1" thickTop="1" thickBot="1">
      <c r="A18" s="39"/>
      <c r="B18" s="2144"/>
      <c r="C18" s="2086"/>
      <c r="D18" s="2115"/>
      <c r="E18" s="824" t="s">
        <v>126</v>
      </c>
      <c r="F18" s="733"/>
      <c r="G18" s="280"/>
      <c r="H18" s="308"/>
      <c r="I18" s="280"/>
      <c r="J18" s="308"/>
      <c r="K18" s="1135"/>
      <c r="L18" s="308"/>
      <c r="M18" s="185"/>
      <c r="N18" s="186">
        <v>2</v>
      </c>
      <c r="O18" s="310"/>
      <c r="P18" s="188">
        <f t="shared" ref="P18:P20" si="3">IF(O18&gt;0,N18,0)</f>
        <v>0</v>
      </c>
      <c r="Q18" s="189"/>
      <c r="R18" s="866"/>
      <c r="S18" s="190"/>
      <c r="T18" s="788" t="s">
        <v>252</v>
      </c>
      <c r="U18" s="145"/>
      <c r="V18" s="36"/>
      <c r="W18" s="503"/>
      <c r="X18" s="2146"/>
      <c r="Y18" s="2080"/>
      <c r="Z18" s="216" t="s">
        <v>148</v>
      </c>
      <c r="AA18" s="470"/>
      <c r="AB18" s="224"/>
      <c r="AC18" s="470"/>
      <c r="AD18" s="224"/>
      <c r="AE18" s="759"/>
      <c r="AF18" s="224"/>
      <c r="AG18" s="470"/>
      <c r="AH18" s="224"/>
      <c r="AI18" s="305">
        <v>2</v>
      </c>
      <c r="AJ18" s="221"/>
      <c r="AK18" s="197">
        <f t="shared" si="2"/>
        <v>0</v>
      </c>
      <c r="AL18" s="198"/>
      <c r="AM18" s="1276"/>
      <c r="AN18" s="330"/>
      <c r="AO18" s="811" t="s">
        <v>253</v>
      </c>
      <c r="AP18" s="41"/>
      <c r="AQ18" s="18"/>
      <c r="AR18" s="2149"/>
      <c r="AS18" s="2112"/>
      <c r="AT18" s="627"/>
      <c r="AU18" s="784" t="s">
        <v>67</v>
      </c>
      <c r="AV18" s="468"/>
      <c r="AW18" s="91"/>
      <c r="AX18" s="468"/>
      <c r="AY18" s="91"/>
      <c r="AZ18" s="1169"/>
      <c r="BA18" s="101"/>
      <c r="BB18" s="468"/>
      <c r="BC18" s="91"/>
      <c r="BD18" s="754">
        <v>1</v>
      </c>
      <c r="BE18" s="105"/>
      <c r="BF18" s="128">
        <f t="shared" si="1"/>
        <v>0</v>
      </c>
      <c r="BG18" s="787" t="s">
        <v>251</v>
      </c>
      <c r="BH18" s="883"/>
      <c r="BI18" s="423"/>
      <c r="BJ18" s="985"/>
      <c r="BK18" s="161"/>
      <c r="BM18" s="618" t="s">
        <v>231</v>
      </c>
      <c r="BN18" s="684"/>
      <c r="BO18" s="685"/>
      <c r="BP18" s="686" t="s">
        <v>239</v>
      </c>
      <c r="BQ18" s="719"/>
      <c r="BR18" s="719">
        <v>6</v>
      </c>
      <c r="BS18" s="57"/>
      <c r="BT18" s="687"/>
      <c r="BU18" s="29"/>
      <c r="BV18" s="56"/>
      <c r="BW18" s="663"/>
      <c r="BX18" s="35"/>
      <c r="BY18" s="12"/>
      <c r="BZ18" s="12"/>
    </row>
    <row r="19" spans="1:78" ht="13.5" customHeight="1" thickBot="1">
      <c r="A19" s="39"/>
      <c r="B19" s="2144"/>
      <c r="C19" s="2086"/>
      <c r="D19" s="2115"/>
      <c r="E19" s="824" t="s">
        <v>127</v>
      </c>
      <c r="F19" s="320"/>
      <c r="G19" s="734"/>
      <c r="H19" s="222"/>
      <c r="I19" s="201"/>
      <c r="J19" s="222"/>
      <c r="K19" s="201"/>
      <c r="L19" s="222"/>
      <c r="M19" s="201"/>
      <c r="N19" s="305">
        <v>1</v>
      </c>
      <c r="O19" s="196"/>
      <c r="P19" s="197">
        <f t="shared" si="3"/>
        <v>0</v>
      </c>
      <c r="Q19" s="198"/>
      <c r="R19" s="867"/>
      <c r="S19" s="330"/>
      <c r="T19" s="789" t="s">
        <v>252</v>
      </c>
      <c r="U19" s="393"/>
      <c r="V19" s="36"/>
      <c r="W19" s="503"/>
      <c r="X19" s="2146"/>
      <c r="Y19" s="2080"/>
      <c r="Z19" s="216" t="s">
        <v>149</v>
      </c>
      <c r="AA19" s="470"/>
      <c r="AB19" s="224"/>
      <c r="AC19" s="470"/>
      <c r="AD19" s="224"/>
      <c r="AE19" s="759"/>
      <c r="AF19" s="657"/>
      <c r="AG19" s="473"/>
      <c r="AH19" s="224"/>
      <c r="AI19" s="305">
        <v>1</v>
      </c>
      <c r="AJ19" s="221"/>
      <c r="AK19" s="197">
        <f t="shared" si="2"/>
        <v>0</v>
      </c>
      <c r="AL19" s="198"/>
      <c r="AM19" s="1276"/>
      <c r="AN19" s="190" t="s">
        <v>48</v>
      </c>
      <c r="AO19" s="324" t="s">
        <v>220</v>
      </c>
      <c r="AP19" s="41"/>
      <c r="AQ19" s="18"/>
      <c r="AR19" s="2149"/>
      <c r="AS19" s="2112"/>
      <c r="AT19" s="367"/>
      <c r="AU19" s="227" t="s">
        <v>234</v>
      </c>
      <c r="AV19" s="52"/>
      <c r="AW19" s="52"/>
      <c r="AX19" s="52"/>
      <c r="AY19" s="2117" t="s">
        <v>200</v>
      </c>
      <c r="AZ19" s="2117"/>
      <c r="BA19" s="483">
        <f>IF((BF19-BG19)&gt;0,BF19-BG19,0)</f>
        <v>0</v>
      </c>
      <c r="BB19" s="2117" t="s">
        <v>201</v>
      </c>
      <c r="BC19" s="2117"/>
      <c r="BD19" s="417">
        <f>IF((BF19-BI19)&gt;0,BF19-BI19,0)</f>
        <v>0</v>
      </c>
      <c r="BE19" s="302"/>
      <c r="BF19" s="228">
        <f>BF20+BF21</f>
        <v>0</v>
      </c>
      <c r="BG19" s="229">
        <f>BD20+BD21</f>
        <v>3</v>
      </c>
      <c r="BH19" s="149" t="str">
        <f>IF(BF19&gt;=BG19,"OK","未充足")</f>
        <v>未充足</v>
      </c>
      <c r="BI19" s="230">
        <f>BD20</f>
        <v>1</v>
      </c>
      <c r="BJ19" s="570" t="str">
        <f>IF(BF20=1,"OK","未充足")</f>
        <v>未充足</v>
      </c>
      <c r="BK19" s="164"/>
      <c r="BM19" s="688" t="s">
        <v>55</v>
      </c>
      <c r="BN19" s="860" t="s">
        <v>190</v>
      </c>
      <c r="BO19" s="853"/>
      <c r="BP19" s="689"/>
      <c r="BQ19" s="845" t="s">
        <v>330</v>
      </c>
      <c r="BR19" s="689"/>
      <c r="BS19" s="689"/>
      <c r="BT19" s="690">
        <f>BS20+BS24+BS25+BS26</f>
        <v>24</v>
      </c>
      <c r="BU19" s="36"/>
      <c r="BV19" s="667"/>
      <c r="BW19" s="663"/>
      <c r="BX19" s="35"/>
      <c r="BY19" s="12"/>
      <c r="BZ19" s="12"/>
    </row>
    <row r="20" spans="1:78" ht="13.5" customHeight="1" thickTop="1" thickBot="1">
      <c r="A20" s="39"/>
      <c r="B20" s="2144"/>
      <c r="C20" s="2086"/>
      <c r="D20" s="2116"/>
      <c r="E20" s="833" t="s">
        <v>128</v>
      </c>
      <c r="F20" s="94"/>
      <c r="G20" s="735"/>
      <c r="H20" s="97"/>
      <c r="I20" s="87"/>
      <c r="J20" s="97"/>
      <c r="K20" s="87"/>
      <c r="L20" s="97"/>
      <c r="M20" s="92"/>
      <c r="N20" s="205">
        <v>1</v>
      </c>
      <c r="O20" s="105"/>
      <c r="P20" s="126">
        <f t="shared" si="3"/>
        <v>0</v>
      </c>
      <c r="Q20" s="28"/>
      <c r="R20" s="868"/>
      <c r="S20" s="125"/>
      <c r="T20" s="791" t="s">
        <v>252</v>
      </c>
      <c r="U20" s="392"/>
      <c r="V20" s="36"/>
      <c r="W20" s="503"/>
      <c r="X20" s="2146"/>
      <c r="Y20" s="2080"/>
      <c r="Z20" s="213" t="s">
        <v>33</v>
      </c>
      <c r="AA20" s="461"/>
      <c r="AB20" s="100"/>
      <c r="AC20" s="461"/>
      <c r="AD20" s="758"/>
      <c r="AE20" s="461"/>
      <c r="AF20" s="100"/>
      <c r="AG20" s="461"/>
      <c r="AH20" s="100"/>
      <c r="AI20" s="205">
        <v>2</v>
      </c>
      <c r="AJ20" s="220"/>
      <c r="AK20" s="140">
        <f t="shared" si="2"/>
        <v>0</v>
      </c>
      <c r="AL20" s="28"/>
      <c r="AM20" s="1272"/>
      <c r="AN20" s="125"/>
      <c r="AO20" s="122"/>
      <c r="AP20" s="41"/>
      <c r="AQ20" s="18"/>
      <c r="AR20" s="2149"/>
      <c r="AS20" s="2112"/>
      <c r="AT20" s="368"/>
      <c r="AU20" s="834" t="s">
        <v>68</v>
      </c>
      <c r="AV20" s="1041"/>
      <c r="AW20" s="774"/>
      <c r="AX20" s="1041"/>
      <c r="AY20" s="658"/>
      <c r="AZ20" s="1041"/>
      <c r="BA20" s="1040"/>
      <c r="BB20" s="1039"/>
      <c r="BC20" s="658"/>
      <c r="BD20" s="357">
        <v>1</v>
      </c>
      <c r="BE20" s="656"/>
      <c r="BF20" s="197">
        <f>IF(BE20&gt;0,BD20,0)</f>
        <v>0</v>
      </c>
      <c r="BG20" s="356"/>
      <c r="BH20" s="884"/>
      <c r="BI20" s="424" t="s">
        <v>48</v>
      </c>
      <c r="BJ20" s="986"/>
      <c r="BK20" s="164"/>
      <c r="BM20" s="699" t="s">
        <v>56</v>
      </c>
      <c r="BN20" s="700"/>
      <c r="BO20" s="856" t="s">
        <v>41</v>
      </c>
      <c r="BP20" s="700"/>
      <c r="BQ20" s="846" t="s">
        <v>248</v>
      </c>
      <c r="BR20" s="713"/>
      <c r="BS20" s="713">
        <v>9</v>
      </c>
      <c r="BT20" s="665"/>
      <c r="BU20" s="58"/>
      <c r="BV20" s="667"/>
      <c r="BW20" s="663"/>
      <c r="BX20" s="35"/>
      <c r="BY20" s="12"/>
      <c r="BZ20" s="10"/>
    </row>
    <row r="21" spans="1:78" ht="13.5" customHeight="1" thickBot="1">
      <c r="A21" s="39"/>
      <c r="B21" s="2144"/>
      <c r="C21" s="2086"/>
      <c r="D21" s="258"/>
      <c r="E21" s="259" t="s">
        <v>224</v>
      </c>
      <c r="F21" s="260"/>
      <c r="G21" s="260"/>
      <c r="H21" s="260"/>
      <c r="I21" s="260"/>
      <c r="J21" s="260"/>
      <c r="K21" s="260"/>
      <c r="L21" s="260"/>
      <c r="M21" s="260"/>
      <c r="N21" s="55"/>
      <c r="O21" s="616"/>
      <c r="P21" s="138">
        <f>SUM(P22:P24)</f>
        <v>0</v>
      </c>
      <c r="Q21" s="1099">
        <f>SUM(N22:N24)</f>
        <v>4</v>
      </c>
      <c r="R21" s="150" t="str">
        <f>IF(SUM(P22:P24)&gt;=Q21,"OK","未充足")</f>
        <v>未充足</v>
      </c>
      <c r="S21" s="79"/>
      <c r="T21" s="157"/>
      <c r="U21" s="145"/>
      <c r="V21" s="36"/>
      <c r="W21" s="503"/>
      <c r="X21" s="2146"/>
      <c r="Y21" s="2080"/>
      <c r="Z21" s="215" t="s">
        <v>150</v>
      </c>
      <c r="AA21" s="464"/>
      <c r="AB21" s="314"/>
      <c r="AC21" s="464"/>
      <c r="AD21" s="314"/>
      <c r="AE21" s="760"/>
      <c r="AF21" s="314"/>
      <c r="AG21" s="464"/>
      <c r="AH21" s="314"/>
      <c r="AI21" s="186">
        <v>2</v>
      </c>
      <c r="AJ21" s="316"/>
      <c r="AK21" s="188">
        <f t="shared" si="2"/>
        <v>0</v>
      </c>
      <c r="AL21" s="189"/>
      <c r="AM21" s="1095" t="s">
        <v>296</v>
      </c>
      <c r="AN21" s="190" t="s">
        <v>48</v>
      </c>
      <c r="AO21" s="324" t="s">
        <v>220</v>
      </c>
      <c r="AP21" s="41"/>
      <c r="AQ21" s="18"/>
      <c r="AR21" s="2149"/>
      <c r="AS21" s="2112"/>
      <c r="AT21" s="290"/>
      <c r="AU21" s="178" t="s">
        <v>69</v>
      </c>
      <c r="AV21" s="468"/>
      <c r="AW21" s="91"/>
      <c r="AX21" s="468"/>
      <c r="AY21" s="91"/>
      <c r="AZ21" s="1174"/>
      <c r="BA21" s="91"/>
      <c r="BB21" s="629"/>
      <c r="BC21" s="100"/>
      <c r="BD21" s="82">
        <v>2</v>
      </c>
      <c r="BE21" s="105"/>
      <c r="BF21" s="126">
        <f>IF(BE21&gt;0,BD21,0)</f>
        <v>0</v>
      </c>
      <c r="BG21" s="125" t="s">
        <v>48</v>
      </c>
      <c r="BH21" s="885"/>
      <c r="BI21" s="425"/>
      <c r="BJ21" s="976" t="s">
        <v>284</v>
      </c>
      <c r="BK21" s="12"/>
      <c r="BM21" s="677" t="s">
        <v>233</v>
      </c>
      <c r="BN21" s="672"/>
      <c r="BO21" s="678"/>
      <c r="BP21" s="679" t="s">
        <v>241</v>
      </c>
      <c r="BQ21" s="29"/>
      <c r="BR21" s="29">
        <v>5</v>
      </c>
      <c r="BS21" s="29"/>
      <c r="BT21" s="665"/>
      <c r="BU21" s="58"/>
      <c r="BV21" s="663"/>
      <c r="BW21" s="663"/>
      <c r="BX21" s="663"/>
      <c r="BY21" s="12"/>
      <c r="BZ21" s="12"/>
    </row>
    <row r="22" spans="1:78" ht="13.5" customHeight="1" thickTop="1" thickBot="1">
      <c r="A22" s="39"/>
      <c r="B22" s="2144"/>
      <c r="C22" s="2086"/>
      <c r="D22" s="258"/>
      <c r="E22" s="828" t="s">
        <v>115</v>
      </c>
      <c r="F22" s="1208"/>
      <c r="G22" s="280"/>
      <c r="H22" s="222"/>
      <c r="I22" s="280"/>
      <c r="J22" s="222"/>
      <c r="K22" s="1135"/>
      <c r="L22" s="222"/>
      <c r="M22" s="280"/>
      <c r="N22" s="202">
        <v>2</v>
      </c>
      <c r="O22" s="310"/>
      <c r="P22" s="203">
        <f t="shared" ref="P22:P24" si="4">IF(O22&gt;0,N22,0)</f>
        <v>0</v>
      </c>
      <c r="Q22" s="198"/>
      <c r="R22" s="866"/>
      <c r="S22" s="190"/>
      <c r="T22" s="1024"/>
      <c r="U22" s="145"/>
      <c r="V22" s="36"/>
      <c r="W22" s="503"/>
      <c r="X22" s="2146"/>
      <c r="Y22" s="2080"/>
      <c r="Z22" s="216" t="s">
        <v>151</v>
      </c>
      <c r="AA22" s="470"/>
      <c r="AB22" s="224"/>
      <c r="AC22" s="470"/>
      <c r="AD22" s="224"/>
      <c r="AE22" s="759"/>
      <c r="AF22" s="224"/>
      <c r="AG22" s="470"/>
      <c r="AH22" s="224"/>
      <c r="AI22" s="305">
        <v>2</v>
      </c>
      <c r="AJ22" s="221"/>
      <c r="AK22" s="197">
        <f t="shared" si="2"/>
        <v>0</v>
      </c>
      <c r="AL22" s="198"/>
      <c r="AM22" s="1277"/>
      <c r="AN22" s="323"/>
      <c r="AO22" s="811" t="s">
        <v>253</v>
      </c>
      <c r="AP22" s="41"/>
      <c r="AQ22" s="18"/>
      <c r="AR22" s="2149"/>
      <c r="AS22" s="2112"/>
      <c r="AT22" s="2118" t="s">
        <v>129</v>
      </c>
      <c r="AU22" s="411" t="s">
        <v>235</v>
      </c>
      <c r="AV22" s="412"/>
      <c r="AW22" s="412"/>
      <c r="AX22" s="412"/>
      <c r="AY22" s="2087" t="s">
        <v>202</v>
      </c>
      <c r="AZ22" s="2087"/>
      <c r="BA22" s="938">
        <f>IF((BF22-BG22)&gt;0,BF22-BG22,0)</f>
        <v>0</v>
      </c>
      <c r="BB22" s="2088" t="s">
        <v>97</v>
      </c>
      <c r="BC22" s="2088"/>
      <c r="BD22" s="939">
        <f>IF((BF22-BI22)&gt;0,BF22-BI22,0)</f>
        <v>0</v>
      </c>
      <c r="BE22" s="413"/>
      <c r="BF22" s="414">
        <f>SUM(BF23:BF24)</f>
        <v>0</v>
      </c>
      <c r="BG22" s="415">
        <v>1</v>
      </c>
      <c r="BH22" s="566" t="str">
        <f>IF(BF22&gt;=BG22,"OK","未充足")</f>
        <v>未充足</v>
      </c>
      <c r="BI22" s="416">
        <v>1</v>
      </c>
      <c r="BJ22" s="571" t="str">
        <f>IF(BF22&gt;=BI22,"OK","未充足")</f>
        <v>未充足</v>
      </c>
      <c r="BK22" s="12"/>
      <c r="BM22" s="673" t="s">
        <v>234</v>
      </c>
      <c r="BN22" s="674"/>
      <c r="BO22" s="676"/>
      <c r="BP22" s="675" t="s">
        <v>242</v>
      </c>
      <c r="BQ22" s="29"/>
      <c r="BR22" s="29">
        <v>3</v>
      </c>
      <c r="BS22" s="29"/>
      <c r="BT22" s="665"/>
      <c r="BU22" s="58"/>
      <c r="BV22" s="667"/>
      <c r="BW22" s="663"/>
      <c r="BX22" s="35"/>
      <c r="BY22" s="12"/>
      <c r="BZ22" s="12"/>
    </row>
    <row r="23" spans="1:78" ht="13.5" customHeight="1" thickTop="1" thickBot="1">
      <c r="A23" s="39"/>
      <c r="B23" s="2144"/>
      <c r="C23" s="2086"/>
      <c r="D23" s="258"/>
      <c r="E23" s="827" t="s">
        <v>116</v>
      </c>
      <c r="F23" s="738"/>
      <c r="G23" s="92"/>
      <c r="H23" s="97"/>
      <c r="I23" s="92"/>
      <c r="J23" s="97"/>
      <c r="K23" s="92"/>
      <c r="L23" s="97"/>
      <c r="M23" s="92"/>
      <c r="N23" s="78">
        <v>1</v>
      </c>
      <c r="O23" s="106"/>
      <c r="P23" s="126">
        <f t="shared" si="4"/>
        <v>0</v>
      </c>
      <c r="Q23" s="28"/>
      <c r="R23" s="867"/>
      <c r="S23" s="330"/>
      <c r="T23" s="1010"/>
      <c r="U23" s="392"/>
      <c r="V23" s="36"/>
      <c r="W23" s="503"/>
      <c r="X23" s="2146"/>
      <c r="Y23" s="2080"/>
      <c r="Z23" s="216" t="s">
        <v>152</v>
      </c>
      <c r="AA23" s="470"/>
      <c r="AB23" s="224"/>
      <c r="AC23" s="470"/>
      <c r="AD23" s="224"/>
      <c r="AE23" s="759"/>
      <c r="AF23" s="224"/>
      <c r="AG23" s="470"/>
      <c r="AH23" s="224"/>
      <c r="AI23" s="305">
        <v>2</v>
      </c>
      <c r="AJ23" s="221"/>
      <c r="AK23" s="197">
        <f t="shared" si="2"/>
        <v>0</v>
      </c>
      <c r="AL23" s="198"/>
      <c r="AM23" s="1278"/>
      <c r="AN23" s="198"/>
      <c r="AO23" s="811" t="s">
        <v>253</v>
      </c>
      <c r="AP23" s="41"/>
      <c r="AQ23" s="18"/>
      <c r="AR23" s="2149"/>
      <c r="AS23" s="2112"/>
      <c r="AT23" s="2119"/>
      <c r="AU23" s="27" t="s">
        <v>172</v>
      </c>
      <c r="AV23" s="1033"/>
      <c r="AW23" s="755"/>
      <c r="AX23" s="465"/>
      <c r="AY23" s="223"/>
      <c r="AZ23" s="465"/>
      <c r="BA23" s="1035"/>
      <c r="BB23" s="1037"/>
      <c r="BC23" s="210"/>
      <c r="BD23" s="74">
        <v>1</v>
      </c>
      <c r="BE23" s="103"/>
      <c r="BF23" s="136">
        <f>IF(BE23&gt;0,BD23,0)</f>
        <v>0</v>
      </c>
      <c r="BG23" s="23"/>
      <c r="BH23" s="892"/>
      <c r="BI23" s="424" t="s">
        <v>194</v>
      </c>
      <c r="BJ23" s="986"/>
      <c r="BK23" s="12"/>
      <c r="BM23" s="555" t="s">
        <v>235</v>
      </c>
      <c r="BN23" s="37"/>
      <c r="BO23" s="701"/>
      <c r="BP23" s="609" t="s">
        <v>243</v>
      </c>
      <c r="BQ23" s="57"/>
      <c r="BR23" s="57">
        <v>1</v>
      </c>
      <c r="BS23" s="57"/>
      <c r="BT23" s="665"/>
      <c r="BU23" s="58"/>
      <c r="BV23" s="668"/>
      <c r="BW23" s="663"/>
      <c r="BX23" s="663"/>
      <c r="BY23" s="12"/>
      <c r="BZ23" s="12"/>
    </row>
    <row r="24" spans="1:78" ht="13.5" customHeight="1" thickBot="1">
      <c r="A24" s="39"/>
      <c r="B24" s="2144"/>
      <c r="C24" s="2086"/>
      <c r="D24" s="281"/>
      <c r="E24" s="204" t="s">
        <v>117</v>
      </c>
      <c r="F24" s="207"/>
      <c r="G24" s="272"/>
      <c r="H24" s="275"/>
      <c r="I24" s="272"/>
      <c r="J24" s="740"/>
      <c r="K24" s="272"/>
      <c r="L24" s="275"/>
      <c r="M24" s="272"/>
      <c r="N24" s="199">
        <v>1</v>
      </c>
      <c r="O24" s="108"/>
      <c r="P24" s="137">
        <f t="shared" si="4"/>
        <v>0</v>
      </c>
      <c r="Q24" s="174"/>
      <c r="R24" s="868"/>
      <c r="S24" s="125"/>
      <c r="T24" s="1023"/>
      <c r="U24" s="145"/>
      <c r="V24" s="36"/>
      <c r="W24" s="503"/>
      <c r="X24" s="2146"/>
      <c r="Y24" s="2080"/>
      <c r="Z24" s="216" t="s">
        <v>153</v>
      </c>
      <c r="AA24" s="461"/>
      <c r="AB24" s="100"/>
      <c r="AC24" s="461"/>
      <c r="AD24" s="100"/>
      <c r="AE24" s="761"/>
      <c r="AF24" s="100"/>
      <c r="AG24" s="461"/>
      <c r="AH24" s="100"/>
      <c r="AI24" s="205">
        <v>2</v>
      </c>
      <c r="AJ24" s="220"/>
      <c r="AK24" s="140">
        <f t="shared" si="2"/>
        <v>0</v>
      </c>
      <c r="AL24" s="28"/>
      <c r="AM24" s="1278"/>
      <c r="AN24" s="195"/>
      <c r="AO24" s="811" t="s">
        <v>253</v>
      </c>
      <c r="AP24" s="18"/>
      <c r="AQ24" s="18"/>
      <c r="AR24" s="2149"/>
      <c r="AS24" s="2113"/>
      <c r="AT24" s="2120"/>
      <c r="AU24" s="785" t="s">
        <v>173</v>
      </c>
      <c r="AV24" s="1034"/>
      <c r="AW24" s="1032"/>
      <c r="AX24" s="467"/>
      <c r="AY24" s="211"/>
      <c r="AZ24" s="467"/>
      <c r="BA24" s="1036"/>
      <c r="BB24" s="1038"/>
      <c r="BC24" s="210"/>
      <c r="BD24" s="74">
        <v>1</v>
      </c>
      <c r="BE24" s="108"/>
      <c r="BF24" s="127">
        <f>IF(BE24&gt;0,BD24,0)</f>
        <v>0</v>
      </c>
      <c r="BG24" s="23"/>
      <c r="BH24" s="892"/>
      <c r="BI24" s="424" t="s">
        <v>194</v>
      </c>
      <c r="BJ24" s="987"/>
      <c r="BK24" s="12"/>
      <c r="BM24" s="702" t="s">
        <v>57</v>
      </c>
      <c r="BN24" s="703"/>
      <c r="BO24" s="857" t="s">
        <v>191</v>
      </c>
      <c r="BP24" s="703"/>
      <c r="BQ24" s="714"/>
      <c r="BR24" s="714"/>
      <c r="BS24" s="714">
        <v>2</v>
      </c>
      <c r="BT24" s="665"/>
      <c r="BU24" s="58"/>
      <c r="BV24" s="667"/>
      <c r="BW24" s="663"/>
      <c r="BX24" s="35"/>
      <c r="BY24" s="12"/>
    </row>
    <row r="25" spans="1:78" ht="13.5" customHeight="1" thickTop="1" thickBot="1">
      <c r="A25" s="39"/>
      <c r="B25" s="2144"/>
      <c r="C25" s="2086"/>
      <c r="D25" s="2089" t="s">
        <v>188</v>
      </c>
      <c r="E25" s="261" t="s">
        <v>225</v>
      </c>
      <c r="F25" s="262"/>
      <c r="G25" s="262"/>
      <c r="H25" s="262"/>
      <c r="I25" s="262"/>
      <c r="J25" s="262"/>
      <c r="K25" s="262"/>
      <c r="L25" s="262"/>
      <c r="M25" s="262"/>
      <c r="N25" s="263"/>
      <c r="O25" s="311"/>
      <c r="P25" s="426">
        <f>SUM(P26:P28)</f>
        <v>0</v>
      </c>
      <c r="Q25" s="1100">
        <f>SUM(N26:N28)</f>
        <v>6</v>
      </c>
      <c r="R25" s="495" t="str">
        <f>IF(SUM(P26:P28)&gt;=Q25,"OK","未充足")</f>
        <v>未充足</v>
      </c>
      <c r="S25" s="264"/>
      <c r="T25" s="282"/>
      <c r="U25" s="394"/>
      <c r="V25" s="36"/>
      <c r="W25" s="503"/>
      <c r="X25" s="2146"/>
      <c r="Y25" s="2080"/>
      <c r="Z25" s="332" t="s">
        <v>154</v>
      </c>
      <c r="AA25" s="464"/>
      <c r="AB25" s="314"/>
      <c r="AC25" s="464"/>
      <c r="AD25" s="314"/>
      <c r="AE25" s="762"/>
      <c r="AF25" s="314"/>
      <c r="AG25" s="464"/>
      <c r="AH25" s="314"/>
      <c r="AI25" s="186">
        <v>2</v>
      </c>
      <c r="AJ25" s="316"/>
      <c r="AK25" s="188">
        <f t="shared" si="2"/>
        <v>0</v>
      </c>
      <c r="AL25" s="189"/>
      <c r="AM25" s="1278"/>
      <c r="AN25" s="189"/>
      <c r="AO25" s="811" t="s">
        <v>253</v>
      </c>
      <c r="AP25" s="18"/>
      <c r="AQ25" s="18"/>
      <c r="AR25" s="2149"/>
      <c r="AS25" s="2092" t="s">
        <v>322</v>
      </c>
      <c r="AT25" s="2093"/>
      <c r="AU25" s="387" t="s">
        <v>57</v>
      </c>
      <c r="AV25" s="1912"/>
      <c r="AW25" s="1913"/>
      <c r="AX25" s="1913"/>
      <c r="AY25" s="1914"/>
      <c r="AZ25" s="1914"/>
      <c r="BA25" s="1178"/>
      <c r="BB25" s="1914"/>
      <c r="BC25" s="1914"/>
      <c r="BD25" s="946"/>
      <c r="BE25" s="303"/>
      <c r="BF25" s="232">
        <f>SUM(BF26:BF27)</f>
        <v>0</v>
      </c>
      <c r="BG25" s="233">
        <v>1</v>
      </c>
      <c r="BH25" s="565" t="str">
        <f>IF(BF25=BG25,"OK","未充足")</f>
        <v>未充足</v>
      </c>
      <c r="BI25" s="141">
        <v>1</v>
      </c>
      <c r="BJ25" s="572" t="str">
        <f>IF(BF25&gt;=BI25,"OK","未充足")</f>
        <v>未充足</v>
      </c>
      <c r="BK25" s="10"/>
      <c r="BM25" s="704" t="s">
        <v>240</v>
      </c>
      <c r="BN25" s="705"/>
      <c r="BO25" s="858" t="s">
        <v>193</v>
      </c>
      <c r="BP25" s="706"/>
      <c r="BQ25" s="706"/>
      <c r="BR25" s="706"/>
      <c r="BS25" s="715">
        <v>12</v>
      </c>
      <c r="BT25" s="665"/>
      <c r="BU25" s="29"/>
      <c r="BV25" s="56"/>
      <c r="BW25" s="663"/>
      <c r="BX25" s="44"/>
      <c r="BY25" s="12"/>
      <c r="BZ25" s="12"/>
    </row>
    <row r="26" spans="1:78" ht="13.5" customHeight="1" thickTop="1" thickBot="1">
      <c r="A26" s="39"/>
      <c r="B26" s="2144"/>
      <c r="C26" s="2086"/>
      <c r="D26" s="2090"/>
      <c r="E26" s="824" t="s">
        <v>118</v>
      </c>
      <c r="F26" s="741"/>
      <c r="G26" s="279"/>
      <c r="H26" s="193"/>
      <c r="I26" s="194"/>
      <c r="J26" s="193"/>
      <c r="K26" s="1136"/>
      <c r="L26" s="193"/>
      <c r="M26" s="194"/>
      <c r="N26" s="83">
        <v>2</v>
      </c>
      <c r="O26" s="103"/>
      <c r="P26" s="126">
        <f>IF(O26&gt;0,N26,0)</f>
        <v>0</v>
      </c>
      <c r="Q26" s="198"/>
      <c r="R26" s="866"/>
      <c r="S26" s="190"/>
      <c r="T26" s="788" t="s">
        <v>252</v>
      </c>
      <c r="U26" s="395"/>
      <c r="V26" s="36"/>
      <c r="W26" s="503"/>
      <c r="X26" s="2146"/>
      <c r="Y26" s="2080"/>
      <c r="Z26" s="216" t="s">
        <v>155</v>
      </c>
      <c r="AA26" s="470"/>
      <c r="AB26" s="224"/>
      <c r="AC26" s="470"/>
      <c r="AD26" s="224"/>
      <c r="AE26" s="759"/>
      <c r="AF26" s="224"/>
      <c r="AG26" s="470"/>
      <c r="AH26" s="224"/>
      <c r="AI26" s="305">
        <v>2</v>
      </c>
      <c r="AJ26" s="221"/>
      <c r="AK26" s="197">
        <f t="shared" si="2"/>
        <v>0</v>
      </c>
      <c r="AL26" s="198"/>
      <c r="AM26" s="1278"/>
      <c r="AN26" s="323"/>
      <c r="AO26" s="811" t="s">
        <v>253</v>
      </c>
      <c r="AP26" s="18"/>
      <c r="AQ26" s="18"/>
      <c r="AR26" s="2149"/>
      <c r="AS26" s="2094"/>
      <c r="AT26" s="2095"/>
      <c r="AU26" s="359" t="s">
        <v>71</v>
      </c>
      <c r="AV26" s="777"/>
      <c r="AW26" s="223"/>
      <c r="AX26" s="465"/>
      <c r="AY26" s="223"/>
      <c r="AZ26" s="465"/>
      <c r="BA26" s="1249"/>
      <c r="BB26" s="628"/>
      <c r="BC26" s="223"/>
      <c r="BD26" s="71">
        <v>1</v>
      </c>
      <c r="BE26" s="945"/>
      <c r="BF26" s="197">
        <f>IF(BE26&gt;0,BD26,0)</f>
        <v>0</v>
      </c>
      <c r="BG26" s="942"/>
      <c r="BH26" s="2077" t="s">
        <v>326</v>
      </c>
      <c r="BI26" s="2096" t="s">
        <v>329</v>
      </c>
      <c r="BJ26" s="988"/>
      <c r="BK26" s="10"/>
      <c r="BM26" s="847" t="s">
        <v>244</v>
      </c>
      <c r="BN26" s="848"/>
      <c r="BO26" s="859"/>
      <c r="BP26" s="1261" t="s">
        <v>49</v>
      </c>
      <c r="BQ26" s="849"/>
      <c r="BR26" s="849"/>
      <c r="BS26" s="850">
        <v>1</v>
      </c>
      <c r="BT26" s="851"/>
      <c r="BU26" s="852"/>
      <c r="BV26" s="56"/>
      <c r="BW26" s="35"/>
      <c r="BX26" s="45"/>
    </row>
    <row r="27" spans="1:78" ht="13.5" customHeight="1" thickTop="1" thickBot="1">
      <c r="A27" s="39"/>
      <c r="B27" s="2144"/>
      <c r="C27" s="2086"/>
      <c r="D27" s="2090"/>
      <c r="E27" s="831" t="s">
        <v>119</v>
      </c>
      <c r="F27" s="90"/>
      <c r="G27" s="742"/>
      <c r="H27" s="193"/>
      <c r="I27" s="194"/>
      <c r="J27" s="193"/>
      <c r="K27" s="1137"/>
      <c r="L27" s="193"/>
      <c r="M27" s="194"/>
      <c r="N27" s="75">
        <v>2</v>
      </c>
      <c r="O27" s="104"/>
      <c r="P27" s="127">
        <f t="shared" ref="P27:P28" si="5">IF(O27&gt;0,N27,0)</f>
        <v>0</v>
      </c>
      <c r="Q27" s="28"/>
      <c r="R27" s="867"/>
      <c r="S27" s="330"/>
      <c r="T27" s="1010"/>
      <c r="U27" s="392"/>
      <c r="V27" s="36"/>
      <c r="W27" s="46"/>
      <c r="X27" s="2146"/>
      <c r="Y27" s="2080"/>
      <c r="Z27" s="216" t="s">
        <v>156</v>
      </c>
      <c r="AA27" s="461"/>
      <c r="AB27" s="100"/>
      <c r="AC27" s="461"/>
      <c r="AD27" s="100"/>
      <c r="AE27" s="461"/>
      <c r="AF27" s="763"/>
      <c r="AG27" s="650"/>
      <c r="AH27" s="100"/>
      <c r="AI27" s="205">
        <v>2</v>
      </c>
      <c r="AJ27" s="220"/>
      <c r="AK27" s="140">
        <f t="shared" si="2"/>
        <v>0</v>
      </c>
      <c r="AL27" s="189"/>
      <c r="AM27" s="1278"/>
      <c r="AN27" s="190" t="s">
        <v>48</v>
      </c>
      <c r="AO27" s="324" t="s">
        <v>220</v>
      </c>
      <c r="AP27" s="18"/>
      <c r="AQ27" s="18"/>
      <c r="AR27" s="2149"/>
      <c r="AS27" s="2094"/>
      <c r="AT27" s="2095"/>
      <c r="AU27" s="361" t="s">
        <v>320</v>
      </c>
      <c r="AV27" s="759"/>
      <c r="AW27" s="224"/>
      <c r="AX27" s="470"/>
      <c r="AY27" s="224"/>
      <c r="AZ27" s="470"/>
      <c r="BA27" s="1250"/>
      <c r="BB27" s="473"/>
      <c r="BC27" s="224"/>
      <c r="BD27" s="305">
        <v>1</v>
      </c>
      <c r="BE27" s="187"/>
      <c r="BF27" s="197">
        <f t="shared" ref="BF27" si="6">IF(BE27&gt;0,BD27,0)</f>
        <v>0</v>
      </c>
      <c r="BG27" s="198"/>
      <c r="BH27" s="2078"/>
      <c r="BI27" s="2097"/>
      <c r="BJ27" s="1241"/>
      <c r="BK27" s="164" t="s">
        <v>294</v>
      </c>
      <c r="BM27" s="14"/>
      <c r="BN27" s="12"/>
      <c r="BO27" s="664"/>
      <c r="BP27" s="665"/>
      <c r="BQ27" s="665"/>
      <c r="BR27" s="665"/>
      <c r="BS27" s="665"/>
      <c r="BT27" s="665"/>
      <c r="BU27" s="29"/>
      <c r="BV27" s="56"/>
      <c r="BW27" s="35"/>
      <c r="BX27" s="45"/>
    </row>
    <row r="28" spans="1:78" ht="13.5" customHeight="1" thickTop="1" thickBot="1">
      <c r="A28" s="39"/>
      <c r="B28" s="2144"/>
      <c r="C28" s="2086"/>
      <c r="D28" s="2091"/>
      <c r="E28" s="832" t="s">
        <v>120</v>
      </c>
      <c r="F28" s="300"/>
      <c r="G28" s="743"/>
      <c r="H28" s="193"/>
      <c r="I28" s="194"/>
      <c r="J28" s="193"/>
      <c r="K28" s="1138"/>
      <c r="L28" s="193"/>
      <c r="M28" s="194"/>
      <c r="N28" s="301">
        <v>2</v>
      </c>
      <c r="O28" s="108"/>
      <c r="P28" s="273">
        <f t="shared" si="5"/>
        <v>0</v>
      </c>
      <c r="Q28" s="174"/>
      <c r="R28" s="868"/>
      <c r="S28" s="125"/>
      <c r="T28" s="1023"/>
      <c r="U28" s="394"/>
      <c r="V28" s="36"/>
      <c r="W28" s="46"/>
      <c r="X28" s="2146"/>
      <c r="Y28" s="2080"/>
      <c r="Z28" s="213" t="s">
        <v>157</v>
      </c>
      <c r="AA28" s="463"/>
      <c r="AB28" s="210"/>
      <c r="AC28" s="463"/>
      <c r="AD28" s="210"/>
      <c r="AE28" s="463"/>
      <c r="AF28" s="756"/>
      <c r="AG28" s="463"/>
      <c r="AH28" s="210"/>
      <c r="AI28" s="72">
        <v>2</v>
      </c>
      <c r="AJ28" s="219"/>
      <c r="AK28" s="217">
        <f t="shared" si="2"/>
        <v>0</v>
      </c>
      <c r="AL28" s="198"/>
      <c r="AM28" s="1278"/>
      <c r="AN28" s="198"/>
      <c r="AO28" s="811" t="s">
        <v>253</v>
      </c>
      <c r="AP28" s="18"/>
      <c r="AQ28" s="18"/>
      <c r="AR28" s="2149"/>
      <c r="AS28" s="2098" t="s">
        <v>193</v>
      </c>
      <c r="AT28" s="2099"/>
      <c r="AU28" s="116" t="s">
        <v>237</v>
      </c>
      <c r="AV28" s="948"/>
      <c r="AW28" s="948"/>
      <c r="AX28" s="948"/>
      <c r="AY28" s="1177" t="s">
        <v>202</v>
      </c>
      <c r="AZ28" s="1177"/>
      <c r="BA28" s="1177">
        <f>IF(((SUM(BF29:BF59)+SUM(BF61:BF64))-BG28)&gt;0,(SUM(BF29:BF59)+SUM(BF61:BF64))-BG28,0)</f>
        <v>0</v>
      </c>
      <c r="BB28" s="1177" t="s">
        <v>97</v>
      </c>
      <c r="BC28" s="1177"/>
      <c r="BD28" s="418">
        <f>IF((BF28-BI28)&gt;0,BF28-BI28,0)</f>
        <v>0</v>
      </c>
      <c r="BE28" s="376"/>
      <c r="BF28" s="139">
        <f>SUM(BF29:BF64)</f>
        <v>0</v>
      </c>
      <c r="BG28" s="80">
        <v>12</v>
      </c>
      <c r="BH28" s="151" t="str">
        <f>IF((SUM(BF29:BF59)+SUM(BF61:BF64))&gt;=BG28,"OK","未充足")</f>
        <v>未充足</v>
      </c>
      <c r="BI28" s="142">
        <v>8</v>
      </c>
      <c r="BJ28" s="573" t="str">
        <f>IF(BF28&gt;=BI28,"OK","未充足")</f>
        <v>未充足</v>
      </c>
      <c r="BK28" s="1247" t="s">
        <v>327</v>
      </c>
      <c r="BL28" s="36"/>
      <c r="BM28" s="14"/>
      <c r="BN28" s="209"/>
      <c r="BO28" s="666"/>
      <c r="BP28" s="665"/>
      <c r="BQ28" s="665"/>
      <c r="BR28" s="665"/>
      <c r="BS28" s="665"/>
      <c r="BT28" s="665"/>
      <c r="BU28" s="29"/>
      <c r="BV28" s="662"/>
      <c r="BW28" s="19"/>
      <c r="BX28" s="12"/>
    </row>
    <row r="29" spans="1:78" ht="13.5" customHeight="1" thickTop="1" thickBot="1">
      <c r="A29" s="39"/>
      <c r="B29" s="2144"/>
      <c r="C29" s="1179"/>
      <c r="D29" s="2151" t="s">
        <v>129</v>
      </c>
      <c r="E29" s="1181" t="s">
        <v>226</v>
      </c>
      <c r="F29" s="1182"/>
      <c r="G29" s="1182"/>
      <c r="H29" s="1182"/>
      <c r="I29" s="1182"/>
      <c r="J29" s="1182"/>
      <c r="K29" s="1182"/>
      <c r="L29" s="1182"/>
      <c r="M29" s="1182"/>
      <c r="N29" s="1183"/>
      <c r="O29" s="1184"/>
      <c r="P29" s="1185">
        <f>SUM(P30:P31)</f>
        <v>0</v>
      </c>
      <c r="Q29" s="1186">
        <v>2</v>
      </c>
      <c r="R29" s="1187" t="str">
        <f>IF(SUM(P30:P31)&gt;=Q29,"OK","未充足")</f>
        <v>未充足</v>
      </c>
      <c r="S29" s="1186"/>
      <c r="T29" s="1188"/>
      <c r="U29" s="394"/>
      <c r="V29" s="36"/>
      <c r="W29" s="46"/>
      <c r="X29" s="2146"/>
      <c r="Y29" s="2080"/>
      <c r="Z29" s="215" t="s">
        <v>158</v>
      </c>
      <c r="AA29" s="464"/>
      <c r="AB29" s="314"/>
      <c r="AC29" s="464"/>
      <c r="AD29" s="314"/>
      <c r="AE29" s="464"/>
      <c r="AF29" s="757"/>
      <c r="AG29" s="464"/>
      <c r="AH29" s="314"/>
      <c r="AI29" s="186">
        <v>2</v>
      </c>
      <c r="AJ29" s="316"/>
      <c r="AK29" s="188">
        <f t="shared" si="2"/>
        <v>0</v>
      </c>
      <c r="AL29" s="198"/>
      <c r="AM29" s="1278"/>
      <c r="AN29" s="195"/>
      <c r="AO29" s="811" t="s">
        <v>253</v>
      </c>
      <c r="AP29" s="41"/>
      <c r="AQ29" s="18"/>
      <c r="AR29" s="2149"/>
      <c r="AS29" s="2100"/>
      <c r="AT29" s="2101"/>
      <c r="AU29" s="231" t="s">
        <v>272</v>
      </c>
      <c r="AV29" s="777"/>
      <c r="AW29" s="100"/>
      <c r="AX29" s="465"/>
      <c r="AY29" s="100"/>
      <c r="AZ29" s="465"/>
      <c r="BA29" s="100"/>
      <c r="BB29" s="465"/>
      <c r="BC29" s="100"/>
      <c r="BD29" s="78">
        <v>1</v>
      </c>
      <c r="BE29" s="103"/>
      <c r="BF29" s="126">
        <f t="shared" ref="BF29:BF48" si="7">IF(BE29&gt;0,BD29,0)</f>
        <v>0</v>
      </c>
      <c r="BG29" s="444"/>
      <c r="BH29" s="1070"/>
      <c r="BI29" s="445"/>
      <c r="BJ29" s="1120"/>
      <c r="BK29" s="12"/>
      <c r="BL29" s="36"/>
      <c r="BM29" s="12"/>
      <c r="BN29" s="12"/>
      <c r="BO29" s="12"/>
      <c r="BP29" s="12"/>
      <c r="BQ29" s="12"/>
      <c r="BR29" s="12"/>
      <c r="BS29" s="12"/>
      <c r="BT29" s="12"/>
      <c r="BU29" s="12"/>
      <c r="BV29" s="12"/>
      <c r="BW29" s="12"/>
      <c r="BX29" s="12"/>
    </row>
    <row r="30" spans="1:78" ht="13.5" customHeight="1" thickTop="1">
      <c r="A30" s="39"/>
      <c r="B30" s="2144"/>
      <c r="C30" s="1179"/>
      <c r="D30" s="2152"/>
      <c r="E30" s="22" t="s">
        <v>113</v>
      </c>
      <c r="F30" s="94"/>
      <c r="G30" s="736"/>
      <c r="H30" s="97"/>
      <c r="I30" s="89"/>
      <c r="J30" s="97"/>
      <c r="K30" s="89"/>
      <c r="L30" s="97"/>
      <c r="M30" s="92"/>
      <c r="N30" s="205">
        <v>2</v>
      </c>
      <c r="O30" s="103"/>
      <c r="P30" s="126">
        <f t="shared" ref="P30:P31" si="8">IF(O30&gt;0,N30,0)</f>
        <v>0</v>
      </c>
      <c r="Q30" s="28"/>
      <c r="R30" s="867"/>
      <c r="S30" s="125"/>
      <c r="T30" s="1206"/>
      <c r="U30" s="394"/>
      <c r="V30" s="36"/>
      <c r="W30" s="46"/>
      <c r="X30" s="2146"/>
      <c r="Y30" s="2080"/>
      <c r="Z30" s="216" t="s">
        <v>159</v>
      </c>
      <c r="AA30" s="470"/>
      <c r="AB30" s="224"/>
      <c r="AC30" s="470"/>
      <c r="AD30" s="224"/>
      <c r="AE30" s="470"/>
      <c r="AF30" s="745"/>
      <c r="AG30" s="470"/>
      <c r="AH30" s="224"/>
      <c r="AI30" s="305">
        <v>2</v>
      </c>
      <c r="AJ30" s="221"/>
      <c r="AK30" s="197">
        <f t="shared" si="2"/>
        <v>0</v>
      </c>
      <c r="AL30" s="28"/>
      <c r="AM30" s="1278"/>
      <c r="AN30" s="323"/>
      <c r="AO30" s="811" t="s">
        <v>253</v>
      </c>
      <c r="AP30" s="41"/>
      <c r="AQ30" s="18"/>
      <c r="AR30" s="2149"/>
      <c r="AS30" s="2100"/>
      <c r="AT30" s="2101"/>
      <c r="AU30" s="176" t="s">
        <v>176</v>
      </c>
      <c r="AV30" s="778"/>
      <c r="AW30" s="210"/>
      <c r="AX30" s="463"/>
      <c r="AY30" s="210"/>
      <c r="AZ30" s="463"/>
      <c r="BA30" s="210"/>
      <c r="BB30" s="463"/>
      <c r="BC30" s="210"/>
      <c r="BD30" s="74">
        <v>1</v>
      </c>
      <c r="BE30" s="104"/>
      <c r="BF30" s="127">
        <f t="shared" si="7"/>
        <v>0</v>
      </c>
      <c r="BG30" s="443"/>
      <c r="BH30" s="1071"/>
      <c r="BI30" s="198"/>
      <c r="BJ30" s="1121"/>
      <c r="BK30" s="164"/>
      <c r="BL30" s="12"/>
      <c r="BM30" s="36"/>
      <c r="BN30" s="36"/>
      <c r="BO30" s="36"/>
      <c r="BP30" s="36"/>
    </row>
    <row r="31" spans="1:78" ht="13.5" customHeight="1" thickBot="1">
      <c r="A31" s="39"/>
      <c r="B31" s="2144"/>
      <c r="C31" s="1180"/>
      <c r="D31" s="2153"/>
      <c r="E31" s="172" t="s">
        <v>114</v>
      </c>
      <c r="F31" s="313"/>
      <c r="G31" s="737"/>
      <c r="H31" s="308"/>
      <c r="I31" s="272"/>
      <c r="J31" s="308"/>
      <c r="K31" s="272"/>
      <c r="L31" s="308"/>
      <c r="M31" s="185"/>
      <c r="N31" s="186">
        <v>2</v>
      </c>
      <c r="O31" s="108"/>
      <c r="P31" s="188">
        <f t="shared" si="8"/>
        <v>0</v>
      </c>
      <c r="Q31" s="189"/>
      <c r="R31" s="868"/>
      <c r="S31" s="190"/>
      <c r="T31" s="1207"/>
      <c r="U31" s="392"/>
      <c r="V31" s="36"/>
      <c r="W31" s="46"/>
      <c r="X31" s="2146"/>
      <c r="Y31" s="2080"/>
      <c r="Z31" s="216" t="s">
        <v>6</v>
      </c>
      <c r="AA31" s="470"/>
      <c r="AB31" s="224"/>
      <c r="AC31" s="470"/>
      <c r="AD31" s="224"/>
      <c r="AE31" s="470"/>
      <c r="AF31" s="764"/>
      <c r="AG31" s="473"/>
      <c r="AH31" s="224"/>
      <c r="AI31" s="305">
        <v>1</v>
      </c>
      <c r="AJ31" s="221"/>
      <c r="AK31" s="197">
        <f t="shared" si="2"/>
        <v>0</v>
      </c>
      <c r="AL31" s="327"/>
      <c r="AM31" s="1278"/>
      <c r="AN31" s="190" t="s">
        <v>48</v>
      </c>
      <c r="AO31" s="324" t="s">
        <v>220</v>
      </c>
      <c r="AP31" s="41"/>
      <c r="AQ31" s="18"/>
      <c r="AR31" s="2149"/>
      <c r="AS31" s="2100"/>
      <c r="AT31" s="2101"/>
      <c r="AU31" s="176" t="s">
        <v>15</v>
      </c>
      <c r="AV31" s="778"/>
      <c r="AW31" s="210"/>
      <c r="AX31" s="463"/>
      <c r="AY31" s="210"/>
      <c r="AZ31" s="463"/>
      <c r="BA31" s="210"/>
      <c r="BB31" s="463"/>
      <c r="BC31" s="210"/>
      <c r="BD31" s="74">
        <v>1</v>
      </c>
      <c r="BE31" s="104"/>
      <c r="BF31" s="127">
        <f t="shared" si="7"/>
        <v>0</v>
      </c>
      <c r="BG31" s="442"/>
      <c r="BH31" s="1071"/>
      <c r="BI31" s="442"/>
      <c r="BJ31" s="1121"/>
      <c r="BK31" s="165"/>
      <c r="BL31" s="12"/>
      <c r="BM31" s="36"/>
      <c r="BN31" s="36"/>
      <c r="BO31" s="36"/>
      <c r="BP31" s="36"/>
    </row>
    <row r="32" spans="1:78" ht="13.5" customHeight="1" thickTop="1" thickBot="1">
      <c r="A32" s="39"/>
      <c r="B32" s="2144"/>
      <c r="C32" s="2154" t="s">
        <v>189</v>
      </c>
      <c r="D32" s="341"/>
      <c r="E32" s="380" t="s">
        <v>53</v>
      </c>
      <c r="F32" s="1113" t="s">
        <v>229</v>
      </c>
      <c r="G32" s="1114"/>
      <c r="H32" s="1114"/>
      <c r="I32" s="1114"/>
      <c r="J32" s="1114"/>
      <c r="K32" s="1114"/>
      <c r="L32" s="1114"/>
      <c r="M32" s="1114"/>
      <c r="N32" s="342"/>
      <c r="O32" s="617"/>
      <c r="P32" s="427">
        <f>P33+P45</f>
        <v>0</v>
      </c>
      <c r="Q32" s="429">
        <v>27</v>
      </c>
      <c r="R32" s="1399" t="str">
        <f>IF(P32&gt;=Q32,"OK","未充足")</f>
        <v>未充足</v>
      </c>
      <c r="S32" s="429">
        <v>25</v>
      </c>
      <c r="T32" s="497" t="str">
        <f>IF(P32&gt;=S32,"OK","未充足")</f>
        <v>未充足</v>
      </c>
      <c r="U32" s="392"/>
      <c r="V32" s="36"/>
      <c r="W32" s="46"/>
      <c r="X32" s="2146"/>
      <c r="Y32" s="2080"/>
      <c r="Z32" s="216" t="s">
        <v>160</v>
      </c>
      <c r="AA32" s="470"/>
      <c r="AB32" s="224"/>
      <c r="AC32" s="470"/>
      <c r="AD32" s="224"/>
      <c r="AE32" s="470"/>
      <c r="AF32" s="224"/>
      <c r="AG32" s="1937"/>
      <c r="AH32" s="1938"/>
      <c r="AI32" s="305">
        <v>2</v>
      </c>
      <c r="AJ32" s="221"/>
      <c r="AK32" s="197">
        <f t="shared" si="2"/>
        <v>0</v>
      </c>
      <c r="AL32" s="198"/>
      <c r="AM32" s="1278"/>
      <c r="AN32" s="323"/>
      <c r="AO32" s="324"/>
      <c r="AP32" s="41"/>
      <c r="AQ32" s="18"/>
      <c r="AR32" s="2149"/>
      <c r="AS32" s="2100"/>
      <c r="AT32" s="2101"/>
      <c r="AU32" s="294" t="s">
        <v>177</v>
      </c>
      <c r="AV32" s="779"/>
      <c r="AW32" s="295"/>
      <c r="AX32" s="462"/>
      <c r="AY32" s="295"/>
      <c r="AZ32" s="462"/>
      <c r="BA32" s="295"/>
      <c r="BB32" s="462"/>
      <c r="BC32" s="295"/>
      <c r="BD32" s="199">
        <v>1</v>
      </c>
      <c r="BE32" s="175"/>
      <c r="BF32" s="137">
        <f t="shared" si="7"/>
        <v>0</v>
      </c>
      <c r="BG32" s="54"/>
      <c r="BH32" s="1069"/>
      <c r="BI32" s="180"/>
      <c r="BJ32" s="1122"/>
      <c r="BK32" s="1"/>
      <c r="BL32" s="12"/>
      <c r="BM32" s="36"/>
      <c r="BN32" s="36"/>
      <c r="BO32" s="36"/>
      <c r="BP32" s="36"/>
    </row>
    <row r="33" spans="1:68" ht="13.5" customHeight="1" thickBot="1">
      <c r="A33" s="39"/>
      <c r="B33" s="2144"/>
      <c r="C33" s="2155"/>
      <c r="D33" s="2157" t="s">
        <v>186</v>
      </c>
      <c r="E33" s="337" t="s">
        <v>227</v>
      </c>
      <c r="F33" s="338"/>
      <c r="G33" s="338"/>
      <c r="H33" s="338"/>
      <c r="I33" s="338"/>
      <c r="J33" s="338"/>
      <c r="K33" s="338"/>
      <c r="L33" s="338"/>
      <c r="M33" s="338"/>
      <c r="N33" s="339"/>
      <c r="O33" s="312"/>
      <c r="P33" s="340">
        <f>SUM(P34:P43)</f>
        <v>0</v>
      </c>
      <c r="Q33" s="1101">
        <f>SUM(N34:N43)</f>
        <v>17</v>
      </c>
      <c r="R33" s="1400" t="str">
        <f>IF(SUM(P34:P43)&gt;=Q33,"OK","未充足")</f>
        <v>未充足</v>
      </c>
      <c r="S33" s="265"/>
      <c r="T33" s="498"/>
      <c r="U33" s="396"/>
      <c r="V33" s="36"/>
      <c r="W33" s="46"/>
      <c r="X33" s="2146"/>
      <c r="Y33" s="2081"/>
      <c r="Z33" s="326" t="s">
        <v>5</v>
      </c>
      <c r="AA33" s="468"/>
      <c r="AB33" s="91"/>
      <c r="AC33" s="468"/>
      <c r="AD33" s="91"/>
      <c r="AE33" s="468"/>
      <c r="AF33" s="91"/>
      <c r="AG33" s="1939"/>
      <c r="AH33" s="1940"/>
      <c r="AI33" s="73">
        <v>8</v>
      </c>
      <c r="AJ33" s="155"/>
      <c r="AK33" s="140">
        <f t="shared" si="2"/>
        <v>0</v>
      </c>
      <c r="AL33" s="28"/>
      <c r="AM33" s="1279"/>
      <c r="AN33" s="131"/>
      <c r="AO33" s="123"/>
      <c r="AP33" s="41"/>
      <c r="AQ33" s="18"/>
      <c r="AR33" s="2149"/>
      <c r="AS33" s="2100"/>
      <c r="AT33" s="2101"/>
      <c r="AU33" s="437" t="s">
        <v>14</v>
      </c>
      <c r="AV33" s="459"/>
      <c r="AW33" s="780"/>
      <c r="AX33" s="459"/>
      <c r="AY33" s="438"/>
      <c r="AZ33" s="459"/>
      <c r="BA33" s="438"/>
      <c r="BB33" s="459"/>
      <c r="BC33" s="438"/>
      <c r="BD33" s="439">
        <v>2</v>
      </c>
      <c r="BE33" s="440"/>
      <c r="BF33" s="441">
        <f t="shared" si="7"/>
        <v>0</v>
      </c>
      <c r="BG33" s="968"/>
      <c r="BH33" s="2121" t="s">
        <v>210</v>
      </c>
      <c r="BI33" s="50"/>
      <c r="BJ33" s="1262" t="s">
        <v>252</v>
      </c>
      <c r="BK33" s="1"/>
      <c r="BL33" s="12"/>
      <c r="BM33" s="36"/>
      <c r="BN33" s="36"/>
      <c r="BO33" s="36"/>
      <c r="BP33" s="36"/>
    </row>
    <row r="34" spans="1:68" ht="13.5" customHeight="1" thickTop="1" thickBot="1">
      <c r="A34" s="39"/>
      <c r="B34" s="2144"/>
      <c r="C34" s="2155"/>
      <c r="D34" s="2158"/>
      <c r="E34" s="826" t="s">
        <v>130</v>
      </c>
      <c r="F34" s="97"/>
      <c r="G34" s="100"/>
      <c r="H34" s="744"/>
      <c r="I34" s="336"/>
      <c r="J34" s="97"/>
      <c r="K34" s="89"/>
      <c r="L34" s="97"/>
      <c r="M34" s="92"/>
      <c r="N34" s="226">
        <v>1</v>
      </c>
      <c r="O34" s="310"/>
      <c r="P34" s="197">
        <f>IF(O34&gt;0,N34,0)</f>
        <v>0</v>
      </c>
      <c r="Q34" s="327"/>
      <c r="R34" s="869"/>
      <c r="S34" s="328"/>
      <c r="T34" s="790" t="s">
        <v>252</v>
      </c>
      <c r="U34" s="392"/>
      <c r="V34" s="36"/>
      <c r="W34" s="46"/>
      <c r="X34" s="2146"/>
      <c r="Y34" s="2123" t="s">
        <v>37</v>
      </c>
      <c r="Z34" s="618" t="s">
        <v>231</v>
      </c>
      <c r="AA34" s="619"/>
      <c r="AB34" s="619"/>
      <c r="AC34" s="619"/>
      <c r="AD34" s="619"/>
      <c r="AE34" s="619"/>
      <c r="AF34" s="619"/>
      <c r="AG34" s="619"/>
      <c r="AH34" s="619"/>
      <c r="AI34" s="620"/>
      <c r="AJ34" s="621"/>
      <c r="AK34" s="622">
        <f>SUM(AK35:AK45)</f>
        <v>0</v>
      </c>
      <c r="AL34" s="623">
        <v>6</v>
      </c>
      <c r="AM34" s="624" t="str">
        <f>IF(AK34&gt;=AL34,"OK","未充足")</f>
        <v>未充足</v>
      </c>
      <c r="AN34" s="623">
        <v>2</v>
      </c>
      <c r="AO34" s="625" t="str">
        <f>IF(AK34&gt;=AN34,"OK","未充足")</f>
        <v>未充足</v>
      </c>
      <c r="AP34" s="18"/>
      <c r="AQ34" s="18"/>
      <c r="AR34" s="2149"/>
      <c r="AS34" s="2100"/>
      <c r="AT34" s="2101"/>
      <c r="AU34" s="177" t="s">
        <v>178</v>
      </c>
      <c r="AV34" s="460"/>
      <c r="AW34" s="781"/>
      <c r="AX34" s="460"/>
      <c r="AY34" s="298"/>
      <c r="AZ34" s="460"/>
      <c r="BA34" s="298"/>
      <c r="BB34" s="460"/>
      <c r="BC34" s="298"/>
      <c r="BD34" s="375">
        <v>2</v>
      </c>
      <c r="BE34" s="306"/>
      <c r="BF34" s="140">
        <f t="shared" si="7"/>
        <v>0</v>
      </c>
      <c r="BG34" s="54"/>
      <c r="BH34" s="2122"/>
      <c r="BI34" s="180"/>
      <c r="BJ34" s="994"/>
      <c r="BK34" s="117"/>
      <c r="BL34" s="12"/>
      <c r="BM34" s="36"/>
      <c r="BN34" s="36"/>
      <c r="BO34" s="36"/>
      <c r="BP34" s="36"/>
    </row>
    <row r="35" spans="1:68" ht="13.5" customHeight="1" thickTop="1">
      <c r="A35" s="39"/>
      <c r="B35" s="2144"/>
      <c r="C35" s="2155"/>
      <c r="D35" s="2158"/>
      <c r="E35" s="827" t="s">
        <v>3</v>
      </c>
      <c r="F35" s="1209"/>
      <c r="G35" s="224"/>
      <c r="H35" s="434"/>
      <c r="I35" s="100"/>
      <c r="J35" s="97"/>
      <c r="K35" s="92"/>
      <c r="L35" s="97"/>
      <c r="M35" s="92"/>
      <c r="N35" s="226">
        <v>1</v>
      </c>
      <c r="O35" s="221"/>
      <c r="P35" s="197">
        <f>IF(O35&gt;0,N35,0)</f>
        <v>0</v>
      </c>
      <c r="Q35" s="198"/>
      <c r="R35" s="870"/>
      <c r="S35" s="323"/>
      <c r="T35" s="1022"/>
      <c r="U35" s="397"/>
      <c r="V35" s="36"/>
      <c r="W35" s="12"/>
      <c r="X35" s="2146"/>
      <c r="Y35" s="2124"/>
      <c r="Z35" s="192" t="s">
        <v>161</v>
      </c>
      <c r="AA35" s="465"/>
      <c r="AB35" s="630"/>
      <c r="AC35" s="628"/>
      <c r="AD35" s="630"/>
      <c r="AE35" s="765"/>
      <c r="AF35" s="223"/>
      <c r="AG35" s="465"/>
      <c r="AH35" s="210"/>
      <c r="AI35" s="74">
        <v>1</v>
      </c>
      <c r="AJ35" s="218"/>
      <c r="AK35" s="217">
        <f t="shared" si="2"/>
        <v>0</v>
      </c>
      <c r="AL35" s="23"/>
      <c r="AM35" s="871"/>
      <c r="AN35" s="130"/>
      <c r="AO35" s="1008"/>
      <c r="AP35" s="18"/>
      <c r="AQ35" s="18"/>
      <c r="AR35" s="2149"/>
      <c r="AS35" s="2100"/>
      <c r="AT35" s="2101"/>
      <c r="AU35" s="435" t="s">
        <v>25</v>
      </c>
      <c r="AV35" s="470"/>
      <c r="AW35" s="745"/>
      <c r="AX35" s="470"/>
      <c r="AY35" s="224"/>
      <c r="AZ35" s="470"/>
      <c r="BA35" s="224"/>
      <c r="BB35" s="470"/>
      <c r="BC35" s="224"/>
      <c r="BD35" s="436">
        <v>2</v>
      </c>
      <c r="BE35" s="221"/>
      <c r="BF35" s="480">
        <f t="shared" si="7"/>
        <v>0</v>
      </c>
      <c r="BG35" s="453"/>
      <c r="BH35" s="2126" t="s">
        <v>210</v>
      </c>
      <c r="BI35" s="453"/>
      <c r="BJ35" s="981"/>
      <c r="BK35" s="117"/>
      <c r="BL35" s="12"/>
      <c r="BM35" s="36"/>
      <c r="BN35" s="36"/>
      <c r="BO35" s="36"/>
      <c r="BP35" s="36"/>
    </row>
    <row r="36" spans="1:68" ht="13.5" customHeight="1">
      <c r="A36" s="39"/>
      <c r="B36" s="2144"/>
      <c r="C36" s="2155"/>
      <c r="D36" s="2158"/>
      <c r="E36" s="828" t="s">
        <v>131</v>
      </c>
      <c r="F36" s="738"/>
      <c r="G36" s="100"/>
      <c r="H36" s="434"/>
      <c r="I36" s="100"/>
      <c r="J36" s="97"/>
      <c r="K36" s="1133"/>
      <c r="L36" s="97"/>
      <c r="M36" s="92"/>
      <c r="N36" s="83">
        <v>2</v>
      </c>
      <c r="O36" s="220"/>
      <c r="P36" s="126">
        <f t="shared" ref="P36:P43" si="9">IF(O36&gt;0,N36,0)</f>
        <v>0</v>
      </c>
      <c r="Q36" s="28"/>
      <c r="R36" s="868"/>
      <c r="S36" s="131"/>
      <c r="T36" s="791" t="s">
        <v>252</v>
      </c>
      <c r="U36" s="145"/>
      <c r="V36" s="36"/>
      <c r="W36" s="12"/>
      <c r="X36" s="2146"/>
      <c r="Y36" s="2124"/>
      <c r="Z36" s="332" t="s">
        <v>162</v>
      </c>
      <c r="AA36" s="463"/>
      <c r="AB36" s="631"/>
      <c r="AC36" s="471"/>
      <c r="AD36" s="631"/>
      <c r="AE36" s="766"/>
      <c r="AF36" s="210"/>
      <c r="AG36" s="463"/>
      <c r="AH36" s="210"/>
      <c r="AI36" s="74">
        <v>1</v>
      </c>
      <c r="AJ36" s="219"/>
      <c r="AK36" s="217">
        <f t="shared" si="2"/>
        <v>0</v>
      </c>
      <c r="AL36" s="23"/>
      <c r="AM36" s="871"/>
      <c r="AN36" s="130"/>
      <c r="AO36" s="1008"/>
      <c r="AP36" s="41"/>
      <c r="AQ36" s="18"/>
      <c r="AR36" s="2149"/>
      <c r="AS36" s="2100"/>
      <c r="AT36" s="2101"/>
      <c r="AU36" s="177" t="s">
        <v>47</v>
      </c>
      <c r="AV36" s="460"/>
      <c r="AW36" s="781"/>
      <c r="AX36" s="460"/>
      <c r="AY36" s="298"/>
      <c r="AZ36" s="460"/>
      <c r="BA36" s="298"/>
      <c r="BB36" s="460"/>
      <c r="BC36" s="298"/>
      <c r="BD36" s="299">
        <v>2</v>
      </c>
      <c r="BE36" s="107"/>
      <c r="BF36" s="179">
        <f t="shared" si="7"/>
        <v>0</v>
      </c>
      <c r="BG36" s="54"/>
      <c r="BH36" s="2127"/>
      <c r="BI36" s="54"/>
      <c r="BJ36" s="982"/>
      <c r="BK36" s="117"/>
      <c r="BL36" s="12"/>
    </row>
    <row r="37" spans="1:68" ht="13.5" customHeight="1">
      <c r="A37" s="39"/>
      <c r="B37" s="2144"/>
      <c r="C37" s="2155"/>
      <c r="D37" s="2158"/>
      <c r="E37" s="829" t="s">
        <v>2</v>
      </c>
      <c r="F37" s="731"/>
      <c r="G37" s="210"/>
      <c r="H37" s="85"/>
      <c r="I37" s="210"/>
      <c r="J37" s="95"/>
      <c r="K37" s="1133"/>
      <c r="L37" s="95"/>
      <c r="M37" s="93"/>
      <c r="N37" s="75">
        <v>2</v>
      </c>
      <c r="O37" s="219"/>
      <c r="P37" s="127">
        <f t="shared" si="9"/>
        <v>0</v>
      </c>
      <c r="Q37" s="23"/>
      <c r="R37" s="871"/>
      <c r="S37" s="130"/>
      <c r="T37" s="792" t="s">
        <v>252</v>
      </c>
      <c r="U37" s="145"/>
      <c r="V37" s="36"/>
      <c r="W37" s="12"/>
      <c r="X37" s="2146"/>
      <c r="Y37" s="2124"/>
      <c r="Z37" s="22" t="s">
        <v>163</v>
      </c>
      <c r="AA37" s="463"/>
      <c r="AB37" s="631"/>
      <c r="AC37" s="471"/>
      <c r="AD37" s="631"/>
      <c r="AE37" s="471"/>
      <c r="AF37" s="756"/>
      <c r="AG37" s="463"/>
      <c r="AH37" s="210"/>
      <c r="AI37" s="74">
        <v>1</v>
      </c>
      <c r="AJ37" s="219"/>
      <c r="AK37" s="217">
        <f t="shared" si="2"/>
        <v>0</v>
      </c>
      <c r="AL37" s="23"/>
      <c r="AM37" s="871"/>
      <c r="AN37" s="130"/>
      <c r="AO37" s="1008"/>
      <c r="AP37" s="41"/>
      <c r="AQ37" s="18"/>
      <c r="AR37" s="2149"/>
      <c r="AS37" s="2100"/>
      <c r="AT37" s="2101"/>
      <c r="AU37" s="635" t="s">
        <v>26</v>
      </c>
      <c r="AV37" s="461"/>
      <c r="AW37" s="758"/>
      <c r="AX37" s="461"/>
      <c r="AY37" s="100"/>
      <c r="AZ37" s="461"/>
      <c r="BA37" s="100"/>
      <c r="BB37" s="461"/>
      <c r="BC37" s="100"/>
      <c r="BD37" s="159">
        <v>2</v>
      </c>
      <c r="BE37" s="106"/>
      <c r="BF37" s="126">
        <f t="shared" si="7"/>
        <v>0</v>
      </c>
      <c r="BG37" s="28"/>
      <c r="BH37" s="2128" t="s">
        <v>210</v>
      </c>
      <c r="BI37" s="195"/>
      <c r="BJ37" s="995"/>
      <c r="BK37" s="165"/>
      <c r="BL37" s="12"/>
    </row>
    <row r="38" spans="1:68" ht="13.5" customHeight="1">
      <c r="A38" s="39"/>
      <c r="B38" s="2144"/>
      <c r="C38" s="2155"/>
      <c r="D38" s="2158"/>
      <c r="E38" s="827" t="s">
        <v>132</v>
      </c>
      <c r="F38" s="85"/>
      <c r="G38" s="210"/>
      <c r="H38" s="746"/>
      <c r="I38" s="210"/>
      <c r="J38" s="95"/>
      <c r="K38" s="1133"/>
      <c r="L38" s="95"/>
      <c r="M38" s="93"/>
      <c r="N38" s="75">
        <v>2</v>
      </c>
      <c r="O38" s="219"/>
      <c r="P38" s="127">
        <f t="shared" si="9"/>
        <v>0</v>
      </c>
      <c r="Q38" s="23"/>
      <c r="R38" s="871"/>
      <c r="S38" s="130"/>
      <c r="T38" s="796" t="s">
        <v>253</v>
      </c>
      <c r="U38" s="145"/>
      <c r="V38" s="36"/>
      <c r="W38" s="12"/>
      <c r="X38" s="2146"/>
      <c r="Y38" s="2124"/>
      <c r="Z38" s="22" t="s">
        <v>164</v>
      </c>
      <c r="AA38" s="463"/>
      <c r="AB38" s="631"/>
      <c r="AC38" s="471"/>
      <c r="AD38" s="631"/>
      <c r="AE38" s="471"/>
      <c r="AF38" s="756"/>
      <c r="AG38" s="463"/>
      <c r="AH38" s="210"/>
      <c r="AI38" s="74">
        <v>1</v>
      </c>
      <c r="AJ38" s="219"/>
      <c r="AK38" s="217">
        <f t="shared" si="2"/>
        <v>0</v>
      </c>
      <c r="AL38" s="23"/>
      <c r="AM38" s="871"/>
      <c r="AN38" s="130"/>
      <c r="AO38" s="1008"/>
      <c r="AP38" s="41"/>
      <c r="AQ38" s="18"/>
      <c r="AR38" s="2149"/>
      <c r="AS38" s="2100"/>
      <c r="AT38" s="2101"/>
      <c r="AU38" s="177" t="s">
        <v>24</v>
      </c>
      <c r="AV38" s="462"/>
      <c r="AW38" s="782"/>
      <c r="AX38" s="462"/>
      <c r="AY38" s="295"/>
      <c r="AZ38" s="462"/>
      <c r="BA38" s="295"/>
      <c r="BB38" s="462"/>
      <c r="BC38" s="295"/>
      <c r="BD38" s="173">
        <v>2</v>
      </c>
      <c r="BE38" s="175"/>
      <c r="BF38" s="137">
        <f t="shared" si="7"/>
        <v>0</v>
      </c>
      <c r="BG38" s="174"/>
      <c r="BH38" s="2129"/>
      <c r="BI38" s="174"/>
      <c r="BJ38" s="996"/>
      <c r="BK38" s="1"/>
      <c r="BL38" s="12"/>
    </row>
    <row r="39" spans="1:68" ht="13.5" customHeight="1">
      <c r="A39" s="39"/>
      <c r="B39" s="2144"/>
      <c r="C39" s="2155"/>
      <c r="D39" s="2158"/>
      <c r="E39" s="830" t="s">
        <v>133</v>
      </c>
      <c r="F39" s="85"/>
      <c r="G39" s="210"/>
      <c r="H39" s="746"/>
      <c r="I39" s="210"/>
      <c r="J39" s="95"/>
      <c r="K39" s="1133"/>
      <c r="L39" s="95"/>
      <c r="M39" s="93"/>
      <c r="N39" s="75">
        <v>2</v>
      </c>
      <c r="O39" s="219"/>
      <c r="P39" s="127">
        <f t="shared" si="9"/>
        <v>0</v>
      </c>
      <c r="Q39" s="23"/>
      <c r="R39" s="871"/>
      <c r="S39" s="130"/>
      <c r="T39" s="796" t="s">
        <v>253</v>
      </c>
      <c r="U39" s="145"/>
      <c r="V39" s="36"/>
      <c r="W39" s="12"/>
      <c r="X39" s="2146"/>
      <c r="Y39" s="2124"/>
      <c r="Z39" s="22" t="s">
        <v>165</v>
      </c>
      <c r="AA39" s="463"/>
      <c r="AB39" s="631"/>
      <c r="AC39" s="471"/>
      <c r="AD39" s="631"/>
      <c r="AE39" s="471"/>
      <c r="AF39" s="756"/>
      <c r="AG39" s="463"/>
      <c r="AH39" s="210"/>
      <c r="AI39" s="74">
        <v>1</v>
      </c>
      <c r="AJ39" s="219"/>
      <c r="AK39" s="217">
        <f t="shared" si="2"/>
        <v>0</v>
      </c>
      <c r="AL39" s="23"/>
      <c r="AM39" s="871"/>
      <c r="AN39" s="130"/>
      <c r="AO39" s="1008"/>
      <c r="AP39" s="41"/>
      <c r="AQ39" s="18"/>
      <c r="AR39" s="2149"/>
      <c r="AS39" s="2100"/>
      <c r="AT39" s="2101"/>
      <c r="AU39" s="231" t="s">
        <v>46</v>
      </c>
      <c r="AV39" s="461"/>
      <c r="AW39" s="758"/>
      <c r="AX39" s="461"/>
      <c r="AY39" s="100"/>
      <c r="AZ39" s="461"/>
      <c r="BA39" s="100"/>
      <c r="BB39" s="461"/>
      <c r="BC39" s="100"/>
      <c r="BD39" s="159">
        <v>2</v>
      </c>
      <c r="BE39" s="106"/>
      <c r="BF39" s="126">
        <f t="shared" si="7"/>
        <v>0</v>
      </c>
      <c r="BG39" s="969"/>
      <c r="BH39" s="1210"/>
      <c r="BI39" s="448"/>
      <c r="BJ39" s="997"/>
      <c r="BK39" s="12"/>
      <c r="BL39" s="12"/>
    </row>
    <row r="40" spans="1:68" ht="13.5" customHeight="1">
      <c r="A40" s="39"/>
      <c r="B40" s="2144"/>
      <c r="C40" s="2155"/>
      <c r="D40" s="2158"/>
      <c r="E40" s="828" t="s">
        <v>134</v>
      </c>
      <c r="F40" s="85"/>
      <c r="G40" s="210"/>
      <c r="H40" s="746"/>
      <c r="I40" s="210"/>
      <c r="J40" s="95"/>
      <c r="K40" s="1133"/>
      <c r="L40" s="95"/>
      <c r="M40" s="93"/>
      <c r="N40" s="75">
        <v>2</v>
      </c>
      <c r="O40" s="219"/>
      <c r="P40" s="127">
        <f t="shared" si="9"/>
        <v>0</v>
      </c>
      <c r="Q40" s="23"/>
      <c r="R40" s="871"/>
      <c r="S40" s="130"/>
      <c r="T40" s="1008"/>
      <c r="U40" s="145"/>
      <c r="V40" s="36"/>
      <c r="W40" s="46"/>
      <c r="X40" s="2146"/>
      <c r="Y40" s="2124"/>
      <c r="Z40" s="184" t="s">
        <v>166</v>
      </c>
      <c r="AA40" s="464"/>
      <c r="AB40" s="632"/>
      <c r="AC40" s="472"/>
      <c r="AD40" s="632"/>
      <c r="AE40" s="472"/>
      <c r="AF40" s="757"/>
      <c r="AG40" s="464"/>
      <c r="AH40" s="314"/>
      <c r="AI40" s="315">
        <v>1</v>
      </c>
      <c r="AJ40" s="316"/>
      <c r="AK40" s="188">
        <f t="shared" si="2"/>
        <v>0</v>
      </c>
      <c r="AL40" s="189"/>
      <c r="AM40" s="875"/>
      <c r="AN40" s="325"/>
      <c r="AO40" s="1009"/>
      <c r="AP40" s="41"/>
      <c r="AQ40" s="18"/>
      <c r="AR40" s="2149"/>
      <c r="AS40" s="2100"/>
      <c r="AT40" s="2101"/>
      <c r="AU40" s="176" t="s">
        <v>179</v>
      </c>
      <c r="AV40" s="463"/>
      <c r="AW40" s="756"/>
      <c r="AX40" s="463"/>
      <c r="AY40" s="210"/>
      <c r="AZ40" s="463"/>
      <c r="BA40" s="210"/>
      <c r="BB40" s="463"/>
      <c r="BC40" s="210"/>
      <c r="BD40" s="81">
        <v>2</v>
      </c>
      <c r="BE40" s="104"/>
      <c r="BF40" s="127">
        <f t="shared" si="7"/>
        <v>0</v>
      </c>
      <c r="BG40" s="442"/>
      <c r="BH40" s="967"/>
      <c r="BI40" s="447"/>
      <c r="BJ40" s="998"/>
      <c r="BK40" s="164"/>
      <c r="BL40" s="12"/>
    </row>
    <row r="41" spans="1:68" ht="13.5" customHeight="1">
      <c r="A41" s="39"/>
      <c r="B41" s="2144"/>
      <c r="C41" s="2155"/>
      <c r="D41" s="2158"/>
      <c r="E41" s="829" t="s">
        <v>135</v>
      </c>
      <c r="F41" s="85"/>
      <c r="G41" s="210"/>
      <c r="H41" s="746"/>
      <c r="I41" s="210"/>
      <c r="J41" s="95"/>
      <c r="K41" s="1133"/>
      <c r="L41" s="95"/>
      <c r="M41" s="93"/>
      <c r="N41" s="75">
        <v>2</v>
      </c>
      <c r="O41" s="219"/>
      <c r="P41" s="127">
        <f t="shared" si="9"/>
        <v>0</v>
      </c>
      <c r="Q41" s="23"/>
      <c r="R41" s="871"/>
      <c r="S41" s="130"/>
      <c r="T41" s="1008"/>
      <c r="U41" s="145"/>
      <c r="V41" s="36"/>
      <c r="W41" s="46"/>
      <c r="X41" s="2146"/>
      <c r="Y41" s="2124"/>
      <c r="Z41" s="200" t="s">
        <v>167</v>
      </c>
      <c r="AA41" s="470"/>
      <c r="AB41" s="633"/>
      <c r="AC41" s="473"/>
      <c r="AD41" s="633"/>
      <c r="AE41" s="473"/>
      <c r="AF41" s="745"/>
      <c r="AG41" s="470"/>
      <c r="AH41" s="224"/>
      <c r="AI41" s="334">
        <v>1</v>
      </c>
      <c r="AJ41" s="221"/>
      <c r="AK41" s="197">
        <f t="shared" si="2"/>
        <v>0</v>
      </c>
      <c r="AL41" s="198"/>
      <c r="AM41" s="870"/>
      <c r="AN41" s="323"/>
      <c r="AO41" s="1004"/>
      <c r="AP41" s="41"/>
      <c r="AQ41" s="18"/>
      <c r="AR41" s="2149"/>
      <c r="AS41" s="2100"/>
      <c r="AT41" s="2101"/>
      <c r="AU41" s="184" t="s">
        <v>27</v>
      </c>
      <c r="AV41" s="464"/>
      <c r="AW41" s="756"/>
      <c r="AX41" s="463"/>
      <c r="AY41" s="210"/>
      <c r="AZ41" s="463"/>
      <c r="BA41" s="210"/>
      <c r="BB41" s="463"/>
      <c r="BC41" s="210"/>
      <c r="BD41" s="81">
        <v>2</v>
      </c>
      <c r="BE41" s="104"/>
      <c r="BF41" s="127">
        <f t="shared" si="7"/>
        <v>0</v>
      </c>
      <c r="BG41" s="365"/>
      <c r="BH41" s="967"/>
      <c r="BI41" s="351"/>
      <c r="BJ41" s="1028"/>
      <c r="BK41" s="164"/>
      <c r="BL41" s="12"/>
    </row>
    <row r="42" spans="1:68" ht="13.5" customHeight="1">
      <c r="A42" s="39"/>
      <c r="B42" s="2144"/>
      <c r="C42" s="2155"/>
      <c r="D42" s="2158"/>
      <c r="E42" s="829" t="s">
        <v>136</v>
      </c>
      <c r="F42" s="85"/>
      <c r="G42" s="210"/>
      <c r="H42" s="746"/>
      <c r="I42" s="210"/>
      <c r="J42" s="95"/>
      <c r="K42" s="93"/>
      <c r="L42" s="95"/>
      <c r="M42" s="93"/>
      <c r="N42" s="75">
        <v>1</v>
      </c>
      <c r="O42" s="219"/>
      <c r="P42" s="127">
        <f t="shared" si="9"/>
        <v>0</v>
      </c>
      <c r="Q42" s="23"/>
      <c r="R42" s="871"/>
      <c r="S42" s="130"/>
      <c r="T42" s="1008"/>
      <c r="U42" s="145"/>
      <c r="V42" s="36"/>
      <c r="W42" s="46"/>
      <c r="X42" s="2146"/>
      <c r="Y42" s="2124"/>
      <c r="Z42" s="200" t="s">
        <v>168</v>
      </c>
      <c r="AA42" s="470"/>
      <c r="AB42" s="633"/>
      <c r="AC42" s="473"/>
      <c r="AD42" s="633"/>
      <c r="AE42" s="473"/>
      <c r="AF42" s="745"/>
      <c r="AG42" s="470"/>
      <c r="AH42" s="224"/>
      <c r="AI42" s="334">
        <v>1</v>
      </c>
      <c r="AJ42" s="221"/>
      <c r="AK42" s="197">
        <f t="shared" si="2"/>
        <v>0</v>
      </c>
      <c r="AL42" s="198"/>
      <c r="AM42" s="870"/>
      <c r="AN42" s="323"/>
      <c r="AO42" s="1004"/>
      <c r="AP42" s="41"/>
      <c r="AQ42" s="18"/>
      <c r="AR42" s="2149"/>
      <c r="AS42" s="2100"/>
      <c r="AT42" s="2101"/>
      <c r="AU42" s="231" t="s">
        <v>42</v>
      </c>
      <c r="AV42" s="461"/>
      <c r="AW42" s="905"/>
      <c r="AX42" s="463"/>
      <c r="AY42" s="210"/>
      <c r="AZ42" s="463"/>
      <c r="BA42" s="210"/>
      <c r="BB42" s="463"/>
      <c r="BC42" s="210"/>
      <c r="BD42" s="81">
        <v>2</v>
      </c>
      <c r="BE42" s="104"/>
      <c r="BF42" s="127">
        <f t="shared" si="7"/>
        <v>0</v>
      </c>
      <c r="BG42" s="449"/>
      <c r="BH42" s="967"/>
      <c r="BI42" s="450"/>
      <c r="BJ42" s="1029"/>
      <c r="BK42" s="162"/>
      <c r="BL42" s="12"/>
    </row>
    <row r="43" spans="1:68" ht="13.5" customHeight="1">
      <c r="A43" s="39"/>
      <c r="B43" s="2144"/>
      <c r="C43" s="2155"/>
      <c r="D43" s="2159"/>
      <c r="E43" s="172" t="s">
        <v>137</v>
      </c>
      <c r="F43" s="207"/>
      <c r="G43" s="295"/>
      <c r="H43" s="275"/>
      <c r="I43" s="295"/>
      <c r="J43" s="275"/>
      <c r="K43" s="747"/>
      <c r="L43" s="275"/>
      <c r="M43" s="276"/>
      <c r="N43" s="307">
        <v>2</v>
      </c>
      <c r="O43" s="277"/>
      <c r="P43" s="137">
        <f t="shared" si="9"/>
        <v>0</v>
      </c>
      <c r="Q43" s="174"/>
      <c r="R43" s="872"/>
      <c r="S43" s="278"/>
      <c r="T43" s="1021"/>
      <c r="U43" s="392"/>
      <c r="V43" s="36"/>
      <c r="W43" s="46"/>
      <c r="X43" s="2146"/>
      <c r="Y43" s="2124"/>
      <c r="Z43" s="200" t="s">
        <v>34</v>
      </c>
      <c r="AA43" s="470"/>
      <c r="AB43" s="633"/>
      <c r="AC43" s="473"/>
      <c r="AD43" s="633"/>
      <c r="AE43" s="767"/>
      <c r="AF43" s="224"/>
      <c r="AG43" s="470"/>
      <c r="AH43" s="224"/>
      <c r="AI43" s="334">
        <v>1</v>
      </c>
      <c r="AJ43" s="221"/>
      <c r="AK43" s="197">
        <f t="shared" si="2"/>
        <v>0</v>
      </c>
      <c r="AL43" s="198"/>
      <c r="AM43" s="870"/>
      <c r="AN43" s="323"/>
      <c r="AO43" s="1004"/>
      <c r="AP43" s="41"/>
      <c r="AQ43" s="18"/>
      <c r="AR43" s="2149"/>
      <c r="AS43" s="2100"/>
      <c r="AT43" s="2101"/>
      <c r="AU43" s="176" t="s">
        <v>180</v>
      </c>
      <c r="AV43" s="463"/>
      <c r="AW43" s="894"/>
      <c r="AX43" s="778"/>
      <c r="AY43" s="210"/>
      <c r="AZ43" s="463"/>
      <c r="BA43" s="210"/>
      <c r="BB43" s="463"/>
      <c r="BC43" s="210"/>
      <c r="BD43" s="81">
        <v>1</v>
      </c>
      <c r="BE43" s="104"/>
      <c r="BF43" s="127">
        <f t="shared" si="7"/>
        <v>0</v>
      </c>
      <c r="BG43" s="449"/>
      <c r="BH43" s="889"/>
      <c r="BI43" s="452"/>
      <c r="BJ43" s="999"/>
      <c r="BK43" s="163"/>
      <c r="BL43" s="12"/>
    </row>
    <row r="44" spans="1:68" ht="13.5" customHeight="1" thickBot="1">
      <c r="A44" s="39"/>
      <c r="B44" s="2144"/>
      <c r="C44" s="2155"/>
      <c r="D44" s="1128" t="s">
        <v>301</v>
      </c>
      <c r="E44" s="753" t="s">
        <v>16</v>
      </c>
      <c r="F44" s="99"/>
      <c r="G44" s="748"/>
      <c r="H44" s="99"/>
      <c r="I44" s="660"/>
      <c r="J44" s="99"/>
      <c r="K44" s="660"/>
      <c r="L44" s="99"/>
      <c r="M44" s="91"/>
      <c r="N44" s="754">
        <v>1</v>
      </c>
      <c r="O44" s="155"/>
      <c r="P44" s="197">
        <f>IF(O44&gt;0,N44,0)</f>
        <v>0</v>
      </c>
      <c r="Q44" s="786" t="s">
        <v>251</v>
      </c>
      <c r="R44" s="873" t="s">
        <v>566</v>
      </c>
      <c r="S44" s="274"/>
      <c r="T44" s="812" t="s">
        <v>252</v>
      </c>
      <c r="U44" s="392"/>
      <c r="V44" s="36"/>
      <c r="W44" s="46"/>
      <c r="X44" s="2146"/>
      <c r="Y44" s="2124"/>
      <c r="Z44" s="200" t="s">
        <v>35</v>
      </c>
      <c r="AA44" s="470"/>
      <c r="AB44" s="633"/>
      <c r="AC44" s="473"/>
      <c r="AD44" s="633"/>
      <c r="AE44" s="767"/>
      <c r="AF44" s="224"/>
      <c r="AG44" s="470"/>
      <c r="AH44" s="224"/>
      <c r="AI44" s="226">
        <v>1</v>
      </c>
      <c r="AJ44" s="196"/>
      <c r="AK44" s="197">
        <f t="shared" si="2"/>
        <v>0</v>
      </c>
      <c r="AL44" s="198"/>
      <c r="AM44" s="880"/>
      <c r="AN44" s="322"/>
      <c r="AO44" s="1010"/>
      <c r="AP44" s="41"/>
      <c r="AQ44" s="18"/>
      <c r="AR44" s="2149"/>
      <c r="AS44" s="2100"/>
      <c r="AT44" s="2101"/>
      <c r="AU44" s="294" t="s">
        <v>181</v>
      </c>
      <c r="AV44" s="462"/>
      <c r="AW44" s="895"/>
      <c r="AX44" s="779"/>
      <c r="AY44" s="295"/>
      <c r="AZ44" s="462"/>
      <c r="BA44" s="295"/>
      <c r="BB44" s="462"/>
      <c r="BC44" s="295"/>
      <c r="BD44" s="296">
        <v>1</v>
      </c>
      <c r="BE44" s="175"/>
      <c r="BF44" s="137">
        <f t="shared" si="7"/>
        <v>0</v>
      </c>
      <c r="BG44" s="451"/>
      <c r="BH44" s="890"/>
      <c r="BI44" s="451"/>
      <c r="BJ44" s="1000"/>
      <c r="BK44" s="12"/>
    </row>
    <row r="45" spans="1:68" ht="13.5" customHeight="1" thickBot="1">
      <c r="A45" s="39"/>
      <c r="B45" s="2144"/>
      <c r="C45" s="2155"/>
      <c r="D45" s="2130" t="s">
        <v>188</v>
      </c>
      <c r="E45" s="114" t="s">
        <v>228</v>
      </c>
      <c r="F45" s="266"/>
      <c r="G45" s="266"/>
      <c r="H45" s="266"/>
      <c r="I45" s="266"/>
      <c r="J45" s="266"/>
      <c r="K45" s="266"/>
      <c r="L45" s="266"/>
      <c r="M45" s="266"/>
      <c r="N45" s="267"/>
      <c r="O45" s="268"/>
      <c r="P45" s="269">
        <f>SUM(P46:P51)</f>
        <v>0</v>
      </c>
      <c r="Q45" s="1096">
        <f>SUM(N46:N51)</f>
        <v>10</v>
      </c>
      <c r="R45" s="2400" t="str">
        <f>IF(P45=Q45,"OK","未充足")</f>
        <v>未充足</v>
      </c>
      <c r="S45" s="270"/>
      <c r="T45" s="271"/>
      <c r="U45" s="392"/>
      <c r="V45" s="36"/>
      <c r="W45" s="46"/>
      <c r="X45" s="2147"/>
      <c r="Y45" s="2125"/>
      <c r="Z45" s="1257" t="s">
        <v>171</v>
      </c>
      <c r="AA45" s="468"/>
      <c r="AB45" s="634"/>
      <c r="AC45" s="629"/>
      <c r="AD45" s="1343"/>
      <c r="AE45" s="629"/>
      <c r="AF45" s="91"/>
      <c r="AG45" s="468"/>
      <c r="AH45" s="91"/>
      <c r="AI45" s="77">
        <v>1</v>
      </c>
      <c r="AJ45" s="109"/>
      <c r="AK45" s="128">
        <f t="shared" si="2"/>
        <v>0</v>
      </c>
      <c r="AL45" s="6"/>
      <c r="AM45" s="1258"/>
      <c r="AN45" s="317"/>
      <c r="AO45" s="1011"/>
      <c r="AP45" s="18"/>
      <c r="AQ45" s="18"/>
      <c r="AR45" s="2149"/>
      <c r="AS45" s="2100"/>
      <c r="AT45" s="2101"/>
      <c r="AU45" s="231" t="s">
        <v>182</v>
      </c>
      <c r="AV45" s="461"/>
      <c r="AW45" s="100"/>
      <c r="AX45" s="761"/>
      <c r="AY45" s="100"/>
      <c r="AZ45" s="461"/>
      <c r="BA45" s="100"/>
      <c r="BB45" s="461"/>
      <c r="BC45" s="100"/>
      <c r="BD45" s="159">
        <v>2</v>
      </c>
      <c r="BE45" s="106"/>
      <c r="BF45" s="126">
        <f t="shared" si="7"/>
        <v>0</v>
      </c>
      <c r="BG45" s="970"/>
      <c r="BH45" s="2133" t="s">
        <v>210</v>
      </c>
      <c r="BI45" s="446"/>
      <c r="BJ45" s="995"/>
      <c r="BK45" s="68"/>
    </row>
    <row r="46" spans="1:68" ht="13.5" customHeight="1" thickTop="1" thickBot="1">
      <c r="A46" s="39"/>
      <c r="B46" s="2144"/>
      <c r="C46" s="2155"/>
      <c r="D46" s="2131"/>
      <c r="E46" s="192" t="s">
        <v>297</v>
      </c>
      <c r="F46" s="94"/>
      <c r="G46" s="100"/>
      <c r="H46" s="329"/>
      <c r="I46" s="1176"/>
      <c r="J46" s="97"/>
      <c r="K46" s="1129"/>
      <c r="L46" s="97"/>
      <c r="M46" s="92"/>
      <c r="N46" s="333">
        <v>2</v>
      </c>
      <c r="O46" s="656"/>
      <c r="P46" s="188">
        <f t="shared" ref="P46:P51" si="10">IF(O46&gt;0,N46,0)</f>
        <v>0</v>
      </c>
      <c r="Q46" s="198"/>
      <c r="R46" s="870"/>
      <c r="S46" s="323"/>
      <c r="T46" s="1004"/>
      <c r="U46" s="145"/>
      <c r="V46" s="36"/>
      <c r="W46" s="12"/>
      <c r="X46" s="13"/>
      <c r="Y46" s="13"/>
      <c r="Z46" s="4"/>
      <c r="AA46" s="1471" t="s">
        <v>13</v>
      </c>
      <c r="AB46" s="1472" t="s">
        <v>12</v>
      </c>
      <c r="AC46" s="1473" t="s">
        <v>13</v>
      </c>
      <c r="AD46" s="1472" t="s">
        <v>12</v>
      </c>
      <c r="AE46" s="1473" t="s">
        <v>13</v>
      </c>
      <c r="AF46" s="1472" t="s">
        <v>12</v>
      </c>
      <c r="AG46" s="1473" t="s">
        <v>13</v>
      </c>
      <c r="AH46" s="1474" t="s">
        <v>12</v>
      </c>
      <c r="AI46" s="84"/>
      <c r="AJ46" s="554"/>
      <c r="AK46" s="14"/>
      <c r="AL46" s="14"/>
      <c r="AM46" s="1256"/>
      <c r="AN46" s="245"/>
      <c r="AO46" s="940"/>
      <c r="AP46" s="18"/>
      <c r="AQ46" s="18"/>
      <c r="AR46" s="2149"/>
      <c r="AS46" s="2100"/>
      <c r="AT46" s="2101"/>
      <c r="AU46" s="454" t="s">
        <v>183</v>
      </c>
      <c r="AV46" s="464"/>
      <c r="AW46" s="314"/>
      <c r="AX46" s="762"/>
      <c r="AY46" s="314"/>
      <c r="AZ46" s="464"/>
      <c r="BA46" s="314"/>
      <c r="BB46" s="464"/>
      <c r="BC46" s="314"/>
      <c r="BD46" s="315">
        <v>2</v>
      </c>
      <c r="BE46" s="187"/>
      <c r="BF46" s="188">
        <f t="shared" si="7"/>
        <v>0</v>
      </c>
      <c r="BG46" s="189"/>
      <c r="BH46" s="2134"/>
      <c r="BI46" s="198"/>
      <c r="BJ46" s="1001"/>
      <c r="BK46" s="163"/>
    </row>
    <row r="47" spans="1:68" ht="13.5" customHeight="1">
      <c r="A47" s="39"/>
      <c r="B47" s="2144"/>
      <c r="C47" s="2155"/>
      <c r="D47" s="2131"/>
      <c r="E47" s="822" t="s">
        <v>138</v>
      </c>
      <c r="F47" s="94"/>
      <c r="G47" s="100"/>
      <c r="H47" s="749"/>
      <c r="I47" s="100"/>
      <c r="J47" s="97"/>
      <c r="K47" s="1130"/>
      <c r="L47" s="97"/>
      <c r="M47" s="92"/>
      <c r="N47" s="78">
        <v>2</v>
      </c>
      <c r="O47" s="106"/>
      <c r="P47" s="126">
        <f t="shared" si="10"/>
        <v>0</v>
      </c>
      <c r="Q47" s="28"/>
      <c r="R47" s="874"/>
      <c r="S47" s="131"/>
      <c r="T47" s="987"/>
      <c r="U47" s="145"/>
      <c r="V47" s="36"/>
      <c r="W47" s="12"/>
      <c r="X47" s="13"/>
      <c r="Y47" s="532"/>
      <c r="Z47" s="2401" t="s">
        <v>565</v>
      </c>
      <c r="AA47" s="612"/>
      <c r="AB47" s="612"/>
      <c r="AC47" s="612"/>
      <c r="AD47" s="610">
        <f>SUMIF(AD$10:AD$33,"@",$AI$10:$AI$33)+SUMIF(AD$35:AD$45,"@",$AI$35:$AI$45)</f>
        <v>0</v>
      </c>
      <c r="AE47" s="610">
        <f t="shared" ref="AE47:AH47" si="11">SUMIF(AE$10:AE$33,"@",$AI$10:$AI$33)+SUMIF(AE$35:AE$45,"@",$AI$35:$AI$45)</f>
        <v>0</v>
      </c>
      <c r="AF47" s="610">
        <f t="shared" si="11"/>
        <v>0</v>
      </c>
      <c r="AG47" s="610">
        <f t="shared" si="11"/>
        <v>0</v>
      </c>
      <c r="AH47" s="610">
        <f t="shared" si="11"/>
        <v>0</v>
      </c>
      <c r="AI47" s="84"/>
      <c r="AJ47" s="554"/>
      <c r="AK47" s="14"/>
      <c r="AL47" s="14"/>
      <c r="AM47" s="1256"/>
      <c r="AN47" s="245"/>
      <c r="AO47" s="940"/>
      <c r="AP47" s="18"/>
      <c r="AQ47" s="18"/>
      <c r="AR47" s="2149"/>
      <c r="AS47" s="2100"/>
      <c r="AT47" s="2101"/>
      <c r="AU47" s="200" t="s">
        <v>45</v>
      </c>
      <c r="AV47" s="470"/>
      <c r="AW47" s="224"/>
      <c r="AX47" s="759"/>
      <c r="AY47" s="224"/>
      <c r="AZ47" s="470"/>
      <c r="BA47" s="224"/>
      <c r="BB47" s="470"/>
      <c r="BC47" s="224"/>
      <c r="BD47" s="334">
        <v>2</v>
      </c>
      <c r="BE47" s="196"/>
      <c r="BF47" s="197">
        <f t="shared" si="7"/>
        <v>0</v>
      </c>
      <c r="BG47" s="491"/>
      <c r="BH47" s="2134"/>
      <c r="BI47" s="491"/>
      <c r="BJ47" s="1001"/>
      <c r="BK47" s="68"/>
      <c r="BM47" s="170"/>
    </row>
    <row r="48" spans="1:68" ht="13.5" customHeight="1" thickBot="1">
      <c r="A48" s="39"/>
      <c r="B48" s="2144"/>
      <c r="C48" s="2155"/>
      <c r="D48" s="2131"/>
      <c r="E48" s="824" t="s">
        <v>139</v>
      </c>
      <c r="F48" s="313"/>
      <c r="G48" s="314"/>
      <c r="H48" s="750"/>
      <c r="I48" s="314"/>
      <c r="J48" s="308"/>
      <c r="K48" s="1140"/>
      <c r="L48" s="308"/>
      <c r="M48" s="185"/>
      <c r="N48" s="318">
        <v>2</v>
      </c>
      <c r="O48" s="187"/>
      <c r="P48" s="188">
        <f t="shared" si="10"/>
        <v>0</v>
      </c>
      <c r="Q48" s="189"/>
      <c r="R48" s="875"/>
      <c r="S48" s="319"/>
      <c r="T48" s="1009"/>
      <c r="U48" s="145"/>
      <c r="V48" s="36"/>
      <c r="W48" s="12"/>
      <c r="X48" s="36"/>
      <c r="Y48" s="39"/>
      <c r="Z48" s="1378" t="s">
        <v>111</v>
      </c>
      <c r="AA48" s="804"/>
      <c r="AB48" s="804"/>
      <c r="AC48" s="804"/>
      <c r="AD48" s="805">
        <f>SUMIF(AD$10:AD$33,"集",$AI$10:$AI$33)+SUMIF(AD$35:AD$45,"集",$AI$35:$AI$45)</f>
        <v>0</v>
      </c>
      <c r="AE48" s="805">
        <f t="shared" ref="AE48:AG48" si="12">SUMIF(AE$10:AE$33,"集",$AI$10:$AI$33)+SUMIF(AE$35:AE$45,"集",$AI$35:$AI$45)</f>
        <v>0</v>
      </c>
      <c r="AF48" s="805">
        <f t="shared" si="12"/>
        <v>0</v>
      </c>
      <c r="AG48" s="805">
        <f t="shared" si="12"/>
        <v>0</v>
      </c>
      <c r="AH48" s="805">
        <f>SUMIF(AH$10:AH$33,"集",$AI$10:$AI$33)+SUMIF(AH$35:AH$45,"集",$AI$35:$AI$45)</f>
        <v>0</v>
      </c>
      <c r="AO48" s="36"/>
      <c r="AP48" s="18"/>
      <c r="AQ48" s="18"/>
      <c r="AR48" s="2149"/>
      <c r="AS48" s="2100"/>
      <c r="AT48" s="2101"/>
      <c r="AU48" s="200" t="s">
        <v>28</v>
      </c>
      <c r="AV48" s="470"/>
      <c r="AW48" s="224"/>
      <c r="AX48" s="759"/>
      <c r="AY48" s="224"/>
      <c r="AZ48" s="470"/>
      <c r="BA48" s="224"/>
      <c r="BB48" s="470"/>
      <c r="BC48" s="224"/>
      <c r="BD48" s="334">
        <v>2</v>
      </c>
      <c r="BE48" s="196"/>
      <c r="BF48" s="197">
        <f t="shared" si="7"/>
        <v>0</v>
      </c>
      <c r="BG48" s="490"/>
      <c r="BH48" s="2134"/>
      <c r="BI48" s="490"/>
      <c r="BJ48" s="1001"/>
      <c r="BK48" s="68"/>
    </row>
    <row r="49" spans="1:63" ht="13.5" customHeight="1">
      <c r="A49" s="39"/>
      <c r="B49" s="2144"/>
      <c r="C49" s="2155"/>
      <c r="D49" s="2131"/>
      <c r="E49" s="343" t="s">
        <v>140</v>
      </c>
      <c r="F49" s="344"/>
      <c r="G49" s="345"/>
      <c r="H49" s="346"/>
      <c r="I49" s="1176"/>
      <c r="J49" s="346"/>
      <c r="K49" s="1131"/>
      <c r="L49" s="346"/>
      <c r="M49" s="347"/>
      <c r="N49" s="348">
        <v>1</v>
      </c>
      <c r="O49" s="349"/>
      <c r="P49" s="350">
        <f t="shared" si="10"/>
        <v>0</v>
      </c>
      <c r="Q49" s="351"/>
      <c r="R49" s="876"/>
      <c r="S49" s="352"/>
      <c r="T49" s="1020"/>
      <c r="U49" s="145"/>
      <c r="V49" s="36"/>
      <c r="W49" s="32"/>
      <c r="X49" s="32"/>
      <c r="Y49" s="32"/>
      <c r="AO49" s="36"/>
      <c r="AP49" s="18"/>
      <c r="AQ49" s="18"/>
      <c r="AR49" s="2149"/>
      <c r="AS49" s="2100"/>
      <c r="AT49" s="2101"/>
      <c r="AU49" s="374" t="s">
        <v>184</v>
      </c>
      <c r="AV49" s="460"/>
      <c r="AW49" s="298"/>
      <c r="AX49" s="783"/>
      <c r="AY49" s="298"/>
      <c r="AZ49" s="460"/>
      <c r="BA49" s="298"/>
      <c r="BB49" s="460"/>
      <c r="BC49" s="298"/>
      <c r="BD49" s="299">
        <v>2</v>
      </c>
      <c r="BE49" s="306"/>
      <c r="BF49" s="489">
        <f>IF(BE49&gt;0,BD49,0)</f>
        <v>0</v>
      </c>
      <c r="BG49" s="243"/>
      <c r="BH49" s="2135"/>
      <c r="BI49" s="243"/>
      <c r="BJ49" s="996"/>
      <c r="BK49" s="163"/>
    </row>
    <row r="50" spans="1:63" ht="13.5" customHeight="1" thickBot="1">
      <c r="A50" s="39"/>
      <c r="B50" s="2144"/>
      <c r="C50" s="2155"/>
      <c r="D50" s="2131"/>
      <c r="E50" s="822" t="s">
        <v>141</v>
      </c>
      <c r="F50" s="344"/>
      <c r="G50" s="345"/>
      <c r="H50" s="751"/>
      <c r="I50" s="345"/>
      <c r="J50" s="346"/>
      <c r="K50" s="1131"/>
      <c r="L50" s="346"/>
      <c r="M50" s="347"/>
      <c r="N50" s="348">
        <v>2</v>
      </c>
      <c r="O50" s="349"/>
      <c r="P50" s="350">
        <f t="shared" si="10"/>
        <v>0</v>
      </c>
      <c r="Q50" s="351"/>
      <c r="R50" s="877"/>
      <c r="S50" s="352"/>
      <c r="T50" s="1020"/>
      <c r="U50" s="12"/>
      <c r="V50" s="36"/>
      <c r="W50" s="32"/>
      <c r="X50" s="15"/>
      <c r="Y50" s="43"/>
      <c r="Z50" s="609"/>
      <c r="AA50" s="555"/>
      <c r="AB50" s="555"/>
      <c r="AC50" s="555"/>
      <c r="AD50" s="555"/>
      <c r="AE50" s="555"/>
      <c r="AF50" s="555"/>
      <c r="AG50" s="555"/>
      <c r="AH50" s="555"/>
      <c r="AI50" s="661"/>
      <c r="AJ50" s="554"/>
      <c r="AK50" s="14"/>
      <c r="AL50" s="14"/>
      <c r="AM50" s="14"/>
      <c r="AO50" s="36"/>
      <c r="AP50" s="18"/>
      <c r="AQ50" s="18"/>
      <c r="AR50" s="2149"/>
      <c r="AS50" s="2100"/>
      <c r="AT50" s="2101"/>
      <c r="AU50" s="231" t="s">
        <v>43</v>
      </c>
      <c r="AV50" s="466"/>
      <c r="AW50" s="100"/>
      <c r="AX50" s="904"/>
      <c r="AY50" s="100"/>
      <c r="AZ50" s="466"/>
      <c r="BA50" s="100"/>
      <c r="BB50" s="466"/>
      <c r="BC50" s="100"/>
      <c r="BD50" s="83">
        <v>2</v>
      </c>
      <c r="BE50" s="106"/>
      <c r="BF50" s="126">
        <f>IF(BE50&gt;0,BD50,0)</f>
        <v>0</v>
      </c>
      <c r="BG50" s="323"/>
      <c r="BH50" s="906" t="s">
        <v>288</v>
      </c>
      <c r="BI50" s="28"/>
      <c r="BJ50" s="987"/>
      <c r="BK50" s="68"/>
    </row>
    <row r="51" spans="1:63" ht="14.25" customHeight="1" thickBot="1">
      <c r="A51" s="39"/>
      <c r="B51" s="2144"/>
      <c r="C51" s="2156"/>
      <c r="D51" s="2132"/>
      <c r="E51" s="823" t="s">
        <v>142</v>
      </c>
      <c r="F51" s="86"/>
      <c r="G51" s="91"/>
      <c r="H51" s="752"/>
      <c r="I51" s="91"/>
      <c r="J51" s="98"/>
      <c r="K51" s="1132"/>
      <c r="L51" s="98"/>
      <c r="M51" s="87"/>
      <c r="N51" s="77">
        <v>1</v>
      </c>
      <c r="O51" s="105"/>
      <c r="P51" s="128">
        <f t="shared" si="10"/>
        <v>0</v>
      </c>
      <c r="Q51" s="6"/>
      <c r="R51" s="878"/>
      <c r="S51" s="317"/>
      <c r="T51" s="1011"/>
      <c r="V51" s="36"/>
      <c r="W51" s="1260"/>
      <c r="X51" s="2136" t="s">
        <v>80</v>
      </c>
      <c r="Y51" s="2139" t="s">
        <v>254</v>
      </c>
      <c r="Z51" s="2139"/>
      <c r="AA51" s="2139"/>
      <c r="AB51" s="2139"/>
      <c r="AC51" s="2139"/>
      <c r="AD51" s="2139"/>
      <c r="AE51" s="2139"/>
      <c r="AF51" s="2139"/>
      <c r="AG51" s="2139"/>
      <c r="AH51" s="2139"/>
      <c r="AI51" s="2139"/>
      <c r="AJ51" s="2140"/>
      <c r="AK51" s="49">
        <f>SUM(AK53:AK63)+SUM(AK65:AK71)</f>
        <v>0</v>
      </c>
      <c r="AL51" s="574">
        <v>27</v>
      </c>
      <c r="AM51" s="147"/>
      <c r="AN51" s="245"/>
      <c r="AO51" s="12"/>
      <c r="AP51" s="18"/>
      <c r="AQ51" s="18"/>
      <c r="AR51" s="2149"/>
      <c r="AS51" s="2100"/>
      <c r="AT51" s="2101"/>
      <c r="AU51" s="294" t="s">
        <v>185</v>
      </c>
      <c r="AV51" s="462"/>
      <c r="AW51" s="295"/>
      <c r="AX51" s="462"/>
      <c r="AY51" s="782"/>
      <c r="AZ51" s="462"/>
      <c r="BA51" s="295"/>
      <c r="BB51" s="462"/>
      <c r="BC51" s="295"/>
      <c r="BD51" s="307">
        <v>2</v>
      </c>
      <c r="BE51" s="175"/>
      <c r="BF51" s="137">
        <f>IF(BE51&gt;0,BD51,0)</f>
        <v>0</v>
      </c>
      <c r="BG51" s="54"/>
      <c r="BH51" s="1242"/>
      <c r="BI51" s="174"/>
      <c r="BJ51" s="1172"/>
      <c r="BK51" s="68"/>
    </row>
    <row r="52" spans="1:63" ht="12" customHeight="1" thickBot="1">
      <c r="A52" s="36"/>
      <c r="B52" s="1124"/>
      <c r="D52" s="821"/>
      <c r="E52" s="825" t="s">
        <v>255</v>
      </c>
      <c r="F52" s="1475" t="s">
        <v>13</v>
      </c>
      <c r="G52" s="1476" t="s">
        <v>12</v>
      </c>
      <c r="H52" s="1477" t="s">
        <v>13</v>
      </c>
      <c r="I52" s="1476" t="s">
        <v>12</v>
      </c>
      <c r="J52" s="1477" t="s">
        <v>13</v>
      </c>
      <c r="K52" s="1476" t="s">
        <v>12</v>
      </c>
      <c r="L52" s="1477" t="s">
        <v>13</v>
      </c>
      <c r="M52" s="1478" t="s">
        <v>12</v>
      </c>
      <c r="U52" s="12"/>
      <c r="V52" s="36"/>
      <c r="W52" s="39"/>
      <c r="X52" s="2137"/>
      <c r="Y52" s="1850"/>
      <c r="Z52" s="544"/>
      <c r="AA52" s="534"/>
      <c r="AB52" s="534"/>
      <c r="AC52" s="534"/>
      <c r="AD52" s="534"/>
      <c r="AE52" s="534"/>
      <c r="AF52" s="534"/>
      <c r="AG52" s="534"/>
      <c r="AH52" s="534"/>
      <c r="AI52" s="535"/>
      <c r="AJ52" s="534"/>
      <c r="AK52" s="551">
        <f>SUM(AK53:AK63)</f>
        <v>0</v>
      </c>
      <c r="AL52" s="536">
        <v>23</v>
      </c>
      <c r="AM52" s="550"/>
      <c r="AN52" s="245"/>
      <c r="AO52" s="12"/>
      <c r="AP52" s="18"/>
      <c r="AQ52" s="18"/>
      <c r="AR52" s="2149"/>
      <c r="AS52" s="2100"/>
      <c r="AT52" s="2101"/>
      <c r="AU52" s="231" t="s">
        <v>17</v>
      </c>
      <c r="AV52" s="761"/>
      <c r="AW52" s="100"/>
      <c r="AX52" s="461"/>
      <c r="AY52" s="100"/>
      <c r="AZ52" s="461"/>
      <c r="BA52" s="100"/>
      <c r="BB52" s="461"/>
      <c r="BC52" s="100"/>
      <c r="BD52" s="83">
        <v>1</v>
      </c>
      <c r="BE52" s="106"/>
      <c r="BF52" s="126">
        <f t="shared" ref="BF52:BF61" si="13">IF(BE52&gt;0,BD52,0)</f>
        <v>0</v>
      </c>
      <c r="BG52" s="972"/>
      <c r="BH52" s="2104" t="s">
        <v>282</v>
      </c>
      <c r="BI52" s="28"/>
      <c r="BJ52" s="2030" t="s">
        <v>295</v>
      </c>
      <c r="BK52" s="68"/>
    </row>
    <row r="53" spans="1:63" ht="12" customHeight="1" thickBot="1">
      <c r="A53" s="36"/>
      <c r="B53" s="12"/>
      <c r="C53" s="13"/>
      <c r="D53" s="532"/>
      <c r="E53" s="800" t="s">
        <v>111</v>
      </c>
      <c r="F53" s="798">
        <f>SUMIF(F$12:F$16,"集",$N$12:$N$16)+SUMIF(F$18:F$20,"集",$N$18:$N$20)+SUMIF(F$22:F$24,"集",$N$22:$N$24)+SUMIF(F$26:F$28,"集",$N$26:$N$28)+SUMIF(F$30:F$31,"集",$N$30:$N$31)+SUMIF(F$34:F$44,"集",$N$34:$N$44)+SUMIF(F$46:F$51,"集",$N$46:$N$51)</f>
        <v>0</v>
      </c>
      <c r="G53" s="798">
        <f t="shared" ref="G53:M53" si="14">SUMIF(G$12:G$16,"集",$N$12:$N$16)+SUMIF(G$18:G$20,"集",$N$18:$N$20)+SUMIF(G$22:G$24,"集",$N$22:$N$24)+SUMIF(G$26:G$28,"集",$N$26:$N$28)+SUMIF(G$30:G$31,"集",$N$30:$N$31)+SUMIF(G$34:G$44,"集",$N$34:$N$44)+SUMIF(G$46:G$51,"集",$N$46:$N$51)</f>
        <v>0</v>
      </c>
      <c r="H53" s="798">
        <f t="shared" si="14"/>
        <v>0</v>
      </c>
      <c r="I53" s="798">
        <f t="shared" si="14"/>
        <v>0</v>
      </c>
      <c r="J53" s="798">
        <f t="shared" si="14"/>
        <v>0</v>
      </c>
      <c r="K53" s="798">
        <f t="shared" si="14"/>
        <v>0</v>
      </c>
      <c r="L53" s="798">
        <f t="shared" si="14"/>
        <v>0</v>
      </c>
      <c r="M53" s="799">
        <f t="shared" si="14"/>
        <v>0</v>
      </c>
      <c r="N53" s="557"/>
      <c r="U53" s="12"/>
      <c r="V53" s="36"/>
      <c r="W53" s="39"/>
      <c r="X53" s="2137"/>
      <c r="Y53" s="1851"/>
      <c r="Z53" s="1296" t="s">
        <v>74</v>
      </c>
      <c r="AA53" s="522"/>
      <c r="AB53" s="1264"/>
      <c r="AC53" s="522"/>
      <c r="AD53" s="505"/>
      <c r="AE53" s="522"/>
      <c r="AF53" s="505"/>
      <c r="AG53" s="522"/>
      <c r="AH53" s="505"/>
      <c r="AI53" s="525">
        <v>2</v>
      </c>
      <c r="AJ53" s="524"/>
      <c r="AK53" s="506">
        <f t="shared" ref="AK53:AK63" si="15">IF(AJ53&gt;0,AI53,0)</f>
        <v>0</v>
      </c>
      <c r="AL53" s="506"/>
      <c r="AM53" s="1012"/>
      <c r="AN53" s="10"/>
      <c r="AO53" s="12"/>
      <c r="AP53" s="18"/>
      <c r="AQ53" s="18"/>
      <c r="AR53" s="2149"/>
      <c r="AS53" s="2100"/>
      <c r="AT53" s="2101"/>
      <c r="AU53" s="176" t="s">
        <v>21</v>
      </c>
      <c r="AV53" s="896"/>
      <c r="AW53" s="210"/>
      <c r="AX53" s="463"/>
      <c r="AY53" s="210"/>
      <c r="AZ53" s="463"/>
      <c r="BA53" s="210"/>
      <c r="BB53" s="463"/>
      <c r="BC53" s="210"/>
      <c r="BD53" s="75">
        <v>1</v>
      </c>
      <c r="BE53" s="104"/>
      <c r="BF53" s="127">
        <f t="shared" si="13"/>
        <v>0</v>
      </c>
      <c r="BG53" s="972"/>
      <c r="BH53" s="2105"/>
      <c r="BI53" s="23"/>
      <c r="BJ53" s="2031"/>
      <c r="BK53" s="68"/>
    </row>
    <row r="54" spans="1:63" ht="12" customHeight="1" thickBot="1">
      <c r="A54" s="36"/>
      <c r="B54" s="12"/>
      <c r="U54" s="209"/>
      <c r="V54" s="36"/>
      <c r="W54" s="39"/>
      <c r="X54" s="2137"/>
      <c r="Y54" s="1851"/>
      <c r="Z54" s="1297" t="s">
        <v>73</v>
      </c>
      <c r="AA54" s="769"/>
      <c r="AB54" s="509"/>
      <c r="AC54" s="508"/>
      <c r="AD54" s="509"/>
      <c r="AE54" s="508"/>
      <c r="AF54" s="509"/>
      <c r="AG54" s="508"/>
      <c r="AH54" s="509"/>
      <c r="AI54" s="510">
        <v>2</v>
      </c>
      <c r="AJ54" s="511"/>
      <c r="AK54" s="512">
        <f t="shared" si="15"/>
        <v>0</v>
      </c>
      <c r="AL54" s="512"/>
      <c r="AM54" s="1013"/>
      <c r="AO54" s="36"/>
      <c r="AP54" s="18"/>
      <c r="AQ54" s="18"/>
      <c r="AR54" s="2149"/>
      <c r="AS54" s="2100"/>
      <c r="AT54" s="2101"/>
      <c r="AU54" s="176" t="s">
        <v>22</v>
      </c>
      <c r="AV54" s="463"/>
      <c r="AW54" s="756"/>
      <c r="AX54" s="463"/>
      <c r="AY54" s="210"/>
      <c r="AZ54" s="463"/>
      <c r="BA54" s="210"/>
      <c r="BB54" s="463"/>
      <c r="BC54" s="210"/>
      <c r="BD54" s="74">
        <v>1</v>
      </c>
      <c r="BE54" s="104"/>
      <c r="BF54" s="127">
        <f t="shared" si="13"/>
        <v>0</v>
      </c>
      <c r="BG54" s="972"/>
      <c r="BH54" s="2105"/>
      <c r="BI54" s="23"/>
      <c r="BJ54" s="2031"/>
      <c r="BK54" s="12"/>
    </row>
    <row r="55" spans="1:63" ht="12" customHeight="1" thickTop="1" thickBot="1">
      <c r="A55" s="36"/>
      <c r="B55" s="12"/>
      <c r="C55" s="13"/>
      <c r="D55" s="1927" t="s">
        <v>267</v>
      </c>
      <c r="E55" s="1930" t="s">
        <v>313</v>
      </c>
      <c r="F55" s="1931"/>
      <c r="G55" s="1931"/>
      <c r="H55" s="1931"/>
      <c r="I55" s="1931"/>
      <c r="J55" s="1204"/>
      <c r="K55" s="1205">
        <v>24</v>
      </c>
      <c r="L55" s="2033" t="s">
        <v>1</v>
      </c>
      <c r="M55" s="2033"/>
      <c r="N55" s="2034"/>
      <c r="O55" s="613" t="s">
        <v>217</v>
      </c>
      <c r="P55" s="614"/>
      <c r="Q55" s="614"/>
      <c r="R55" s="614"/>
      <c r="S55" s="614"/>
      <c r="T55" s="615"/>
      <c r="U55" s="239"/>
      <c r="V55" s="36"/>
      <c r="W55" s="39"/>
      <c r="X55" s="2137"/>
      <c r="Y55" s="1851"/>
      <c r="Z55" s="1297" t="s">
        <v>203</v>
      </c>
      <c r="AA55" s="508"/>
      <c r="AB55" s="509"/>
      <c r="AC55" s="769"/>
      <c r="AD55" s="509"/>
      <c r="AE55" s="508"/>
      <c r="AF55" s="509"/>
      <c r="AG55" s="508"/>
      <c r="AH55" s="509"/>
      <c r="AI55" s="510">
        <v>2</v>
      </c>
      <c r="AJ55" s="511"/>
      <c r="AK55" s="512">
        <f t="shared" si="15"/>
        <v>0</v>
      </c>
      <c r="AL55" s="512"/>
      <c r="AM55" s="1013"/>
      <c r="AO55" s="36"/>
      <c r="AP55" s="18"/>
      <c r="AQ55" s="18"/>
      <c r="AR55" s="2149"/>
      <c r="AS55" s="2100"/>
      <c r="AT55" s="2101"/>
      <c r="AU55" s="294" t="s">
        <v>23</v>
      </c>
      <c r="AV55" s="460"/>
      <c r="AW55" s="903"/>
      <c r="AX55" s="460"/>
      <c r="AY55" s="298"/>
      <c r="AZ55" s="460"/>
      <c r="BA55" s="298"/>
      <c r="BB55" s="460"/>
      <c r="BC55" s="295"/>
      <c r="BD55" s="297">
        <v>1</v>
      </c>
      <c r="BE55" s="306"/>
      <c r="BF55" s="479">
        <f t="shared" si="13"/>
        <v>0</v>
      </c>
      <c r="BG55" s="973"/>
      <c r="BH55" s="2106"/>
      <c r="BI55" s="54"/>
      <c r="BJ55" s="2032"/>
      <c r="BK55" s="164"/>
    </row>
    <row r="56" spans="1:63" ht="12" customHeight="1" thickTop="1">
      <c r="A56" s="36"/>
      <c r="B56" s="12"/>
      <c r="C56" s="13"/>
      <c r="D56" s="1928"/>
      <c r="E56" s="1126" t="s">
        <v>86</v>
      </c>
      <c r="F56" s="2035" t="s">
        <v>11</v>
      </c>
      <c r="G56" s="2036"/>
      <c r="H56" s="2035" t="s">
        <v>10</v>
      </c>
      <c r="I56" s="2036"/>
      <c r="J56" s="2035" t="s">
        <v>9</v>
      </c>
      <c r="K56" s="2036"/>
      <c r="L56" s="2035" t="s">
        <v>8</v>
      </c>
      <c r="M56" s="2036"/>
      <c r="N56" s="1111" t="s">
        <v>94</v>
      </c>
      <c r="O56" s="2037" t="s">
        <v>92</v>
      </c>
      <c r="P56" s="2038"/>
      <c r="Q56" s="2038"/>
      <c r="R56" s="2038"/>
      <c r="S56" s="2038"/>
      <c r="T56" s="2039"/>
      <c r="U56" s="238"/>
      <c r="V56" s="36"/>
      <c r="W56" s="39"/>
      <c r="X56" s="2137"/>
      <c r="Y56" s="1851"/>
      <c r="Z56" s="1297" t="s">
        <v>75</v>
      </c>
      <c r="AA56" s="508"/>
      <c r="AB56" s="509"/>
      <c r="AC56" s="508"/>
      <c r="AD56" s="768"/>
      <c r="AE56" s="508"/>
      <c r="AF56" s="509"/>
      <c r="AG56" s="508"/>
      <c r="AH56" s="509"/>
      <c r="AI56" s="513">
        <v>2</v>
      </c>
      <c r="AJ56" s="511"/>
      <c r="AK56" s="512">
        <f t="shared" si="15"/>
        <v>0</v>
      </c>
      <c r="AL56" s="512"/>
      <c r="AM56" s="1013"/>
      <c r="AO56" s="36"/>
      <c r="AP56" s="18"/>
      <c r="AQ56" s="18"/>
      <c r="AR56" s="2149"/>
      <c r="AS56" s="2100"/>
      <c r="AT56" s="2101"/>
      <c r="AU56" s="486" t="s">
        <v>70</v>
      </c>
      <c r="AV56" s="897"/>
      <c r="AW56" s="1211"/>
      <c r="AX56" s="897"/>
      <c r="AY56" s="1211"/>
      <c r="AZ56" s="897"/>
      <c r="BA56" s="1211"/>
      <c r="BB56" s="897"/>
      <c r="BC56" s="1211"/>
      <c r="BD56" s="487">
        <v>1</v>
      </c>
      <c r="BE56" s="221"/>
      <c r="BF56" s="197">
        <f t="shared" si="13"/>
        <v>0</v>
      </c>
      <c r="BG56" s="323"/>
      <c r="BH56" s="867"/>
      <c r="BI56" s="488"/>
      <c r="BJ56" s="1170"/>
      <c r="BK56" s="12"/>
    </row>
    <row r="57" spans="1:63" ht="12" customHeight="1" thickBot="1">
      <c r="A57" s="36"/>
      <c r="B57" s="12"/>
      <c r="C57" s="13"/>
      <c r="D57" s="1928"/>
      <c r="E57" s="1127"/>
      <c r="F57" s="578" t="s">
        <v>88</v>
      </c>
      <c r="G57" s="579" t="s">
        <v>89</v>
      </c>
      <c r="H57" s="578" t="s">
        <v>88</v>
      </c>
      <c r="I57" s="579" t="s">
        <v>89</v>
      </c>
      <c r="J57" s="578" t="s">
        <v>88</v>
      </c>
      <c r="K57" s="579" t="s">
        <v>89</v>
      </c>
      <c r="L57" s="578" t="s">
        <v>88</v>
      </c>
      <c r="M57" s="579" t="s">
        <v>89</v>
      </c>
      <c r="N57" s="1112"/>
      <c r="O57" s="2040" t="s">
        <v>101</v>
      </c>
      <c r="P57" s="2041"/>
      <c r="Q57" s="2041"/>
      <c r="R57" s="2041"/>
      <c r="S57" s="2041"/>
      <c r="T57" s="2042"/>
      <c r="U57" s="32"/>
      <c r="V57" s="36"/>
      <c r="W57" s="39"/>
      <c r="X57" s="2137"/>
      <c r="Y57" s="1851"/>
      <c r="Z57" s="1297" t="s">
        <v>204</v>
      </c>
      <c r="AA57" s="508"/>
      <c r="AB57" s="509"/>
      <c r="AC57" s="508"/>
      <c r="AD57" s="509"/>
      <c r="AE57" s="508"/>
      <c r="AF57" s="768"/>
      <c r="AG57" s="508"/>
      <c r="AH57" s="509"/>
      <c r="AI57" s="513">
        <v>2</v>
      </c>
      <c r="AJ57" s="511"/>
      <c r="AK57" s="512">
        <f t="shared" si="15"/>
        <v>0</v>
      </c>
      <c r="AL57" s="512"/>
      <c r="AM57" s="1013"/>
      <c r="AO57" s="36"/>
      <c r="AP57" s="18"/>
      <c r="AQ57" s="18"/>
      <c r="AR57" s="2149"/>
      <c r="AS57" s="2100"/>
      <c r="AT57" s="2101"/>
      <c r="AU57" s="231" t="s">
        <v>321</v>
      </c>
      <c r="AV57" s="898"/>
      <c r="AW57" s="1212"/>
      <c r="AX57" s="898"/>
      <c r="AY57" s="1212"/>
      <c r="AZ57" s="898"/>
      <c r="BA57" s="1212"/>
      <c r="BB57" s="898"/>
      <c r="BC57" s="1212"/>
      <c r="BD57" s="83">
        <v>2</v>
      </c>
      <c r="BE57" s="106"/>
      <c r="BF57" s="126">
        <f t="shared" si="13"/>
        <v>0</v>
      </c>
      <c r="BG57" s="28"/>
      <c r="BH57" s="867"/>
      <c r="BI57" s="28"/>
      <c r="BJ57" s="1171"/>
      <c r="BK57" s="12"/>
    </row>
    <row r="58" spans="1:63" ht="12" customHeight="1" thickBot="1">
      <c r="A58" s="36"/>
      <c r="B58" s="12"/>
      <c r="C58" s="13"/>
      <c r="D58" s="1928"/>
      <c r="E58" s="581" t="s">
        <v>195</v>
      </c>
      <c r="F58" s="582">
        <f>SUMIF(F$12:F$16,"@",$N$12:$N$16)+SUMIF(F$18:F$20,"@",$N$18:$N$20)+SUMIF(F$22:F$24,"@",$N$22:$N$24)+SUMIF(F$26:F$28,"@",$N$26:$N$28)+SUMIF(F$30:F$31,"@",$N$30:$N$31)+SUMIF(F$34:F$43,"@",$N$34:$N$43)+SUMIF(F$46:F$51,"@",$N$46:$N$51)</f>
        <v>0</v>
      </c>
      <c r="G58" s="585">
        <f t="shared" ref="G58:M58" si="16">SUMIF(G$12:G$16,"@",$N$12:$N$16)+SUMIF(G$18:G$20,"@",$N$18:$N$20)+SUMIF(G$22:G$24,"@",$N$22:$N$24)+SUMIF(G$26:G$28,"@",$N$26:$N$28)+SUMIF(G$30:G$31,"@",$N$30:$N$31)+SUMIF(G$34:G$43,"@",$N$34:$N$43)+SUMIF(G$46:G$51,"@",$N$46:$N$51)</f>
        <v>0</v>
      </c>
      <c r="H58" s="582">
        <f t="shared" si="16"/>
        <v>0</v>
      </c>
      <c r="I58" s="585">
        <f t="shared" si="16"/>
        <v>0</v>
      </c>
      <c r="J58" s="582">
        <f t="shared" si="16"/>
        <v>0</v>
      </c>
      <c r="K58" s="585">
        <f t="shared" si="16"/>
        <v>0</v>
      </c>
      <c r="L58" s="582">
        <f>SUMIF(L$12:L$16,"@",$N$12:$N$16)+SUMIF(L$18:L$20,"@",$N$18:$N$20)+SUMIF(L$22:L$24,"@",$N$22:$N$24)+SUMIF(L$26:L$28,"@",$N$26:$N$28)+SUMIF(L$30:L$31,"@",$N$30:$N$31)+SUMIF(L$34:L$43,"@",$N$34:$N$43)+SUMIF(L$46:L$51,"@",$N$46:$N$51)</f>
        <v>0</v>
      </c>
      <c r="M58" s="585">
        <f t="shared" si="16"/>
        <v>0</v>
      </c>
      <c r="N58" s="588">
        <f>SUM(F58:M58)</f>
        <v>0</v>
      </c>
      <c r="O58" s="2052" t="s">
        <v>90</v>
      </c>
      <c r="P58" s="2053"/>
      <c r="Q58" s="2053"/>
      <c r="R58" s="2053"/>
      <c r="S58" s="2053"/>
      <c r="T58" s="2054"/>
      <c r="U58" s="10"/>
      <c r="V58" s="36"/>
      <c r="W58" s="39"/>
      <c r="X58" s="2137"/>
      <c r="Y58" s="1851"/>
      <c r="Z58" s="1297" t="s">
        <v>205</v>
      </c>
      <c r="AA58" s="508"/>
      <c r="AB58" s="509"/>
      <c r="AC58" s="508"/>
      <c r="AD58" s="768"/>
      <c r="AE58" s="508"/>
      <c r="AF58" s="509"/>
      <c r="AG58" s="508"/>
      <c r="AH58" s="509"/>
      <c r="AI58" s="513">
        <v>2</v>
      </c>
      <c r="AJ58" s="511"/>
      <c r="AK58" s="512">
        <f t="shared" si="15"/>
        <v>0</v>
      </c>
      <c r="AL58" s="512"/>
      <c r="AM58" s="1014"/>
      <c r="AO58" s="36"/>
      <c r="AP58" s="18"/>
      <c r="AQ58" s="18"/>
      <c r="AR58" s="2149"/>
      <c r="AS58" s="2100"/>
      <c r="AT58" s="2101"/>
      <c r="AU58" s="454" t="s">
        <v>20</v>
      </c>
      <c r="AV58" s="899"/>
      <c r="AW58" s="1213"/>
      <c r="AX58" s="899"/>
      <c r="AY58" s="1214"/>
      <c r="AZ58" s="896"/>
      <c r="BA58" s="1214"/>
      <c r="BB58" s="896"/>
      <c r="BC58" s="1214"/>
      <c r="BD58" s="75">
        <v>1</v>
      </c>
      <c r="BE58" s="104"/>
      <c r="BF58" s="127">
        <f t="shared" si="13"/>
        <v>0</v>
      </c>
      <c r="BG58" s="23"/>
      <c r="BH58" s="867"/>
      <c r="BI58" s="23"/>
      <c r="BJ58" s="1172"/>
      <c r="BK58" s="12"/>
    </row>
    <row r="59" spans="1:63" ht="12" customHeight="1" thickBot="1">
      <c r="A59" s="36"/>
      <c r="B59" s="12"/>
      <c r="C59" s="13"/>
      <c r="D59" s="1928"/>
      <c r="E59" s="721" t="s">
        <v>216</v>
      </c>
      <c r="F59" s="1107">
        <v>16</v>
      </c>
      <c r="G59" s="1106">
        <v>12</v>
      </c>
      <c r="H59" s="1107">
        <v>19</v>
      </c>
      <c r="I59" s="1106">
        <v>3</v>
      </c>
      <c r="J59" s="1107">
        <v>1</v>
      </c>
      <c r="K59" s="1106">
        <v>2</v>
      </c>
      <c r="L59" s="1108">
        <v>0</v>
      </c>
      <c r="M59" s="1110">
        <v>0</v>
      </c>
      <c r="N59" s="598">
        <f>SUM(F59:M59)</f>
        <v>53</v>
      </c>
      <c r="O59" s="2055" t="s">
        <v>98</v>
      </c>
      <c r="P59" s="2056"/>
      <c r="Q59" s="2056"/>
      <c r="R59" s="2056"/>
      <c r="S59" s="2056"/>
      <c r="T59" s="2057"/>
      <c r="U59" s="10"/>
      <c r="V59" s="36"/>
      <c r="W59" s="39"/>
      <c r="X59" s="2137"/>
      <c r="Y59" s="1851"/>
      <c r="Z59" s="1297" t="s">
        <v>206</v>
      </c>
      <c r="AA59" s="508"/>
      <c r="AB59" s="509"/>
      <c r="AC59" s="508"/>
      <c r="AD59" s="509"/>
      <c r="AE59" s="508"/>
      <c r="AF59" s="768"/>
      <c r="AG59" s="508"/>
      <c r="AH59" s="509"/>
      <c r="AI59" s="513">
        <v>2</v>
      </c>
      <c r="AJ59" s="511"/>
      <c r="AK59" s="512">
        <f t="shared" si="15"/>
        <v>0</v>
      </c>
      <c r="AL59" s="512"/>
      <c r="AM59" s="1015"/>
      <c r="AO59" s="36"/>
      <c r="AP59" s="18"/>
      <c r="AQ59" s="18"/>
      <c r="AR59" s="2149"/>
      <c r="AS59" s="2100"/>
      <c r="AT59" s="2101"/>
      <c r="AU59" s="176" t="s">
        <v>323</v>
      </c>
      <c r="AV59" s="896"/>
      <c r="AW59" s="1214"/>
      <c r="AX59" s="896"/>
      <c r="AY59" s="1214"/>
      <c r="AZ59" s="896"/>
      <c r="BA59" s="1214"/>
      <c r="BB59" s="896"/>
      <c r="BC59" s="1214"/>
      <c r="BD59" s="74">
        <v>1</v>
      </c>
      <c r="BE59" s="104"/>
      <c r="BF59" s="127">
        <f t="shared" si="13"/>
        <v>0</v>
      </c>
      <c r="BG59" s="972"/>
      <c r="BH59" s="1216"/>
      <c r="BI59" s="23"/>
      <c r="BJ59" s="1230"/>
      <c r="BK59" s="12"/>
    </row>
    <row r="60" spans="1:63" ht="12" customHeight="1">
      <c r="A60" s="36"/>
      <c r="B60" s="12"/>
      <c r="C60" s="13"/>
      <c r="D60" s="1928"/>
      <c r="E60" s="581" t="s">
        <v>39</v>
      </c>
      <c r="F60" s="605"/>
      <c r="G60" s="606"/>
      <c r="H60" s="605"/>
      <c r="I60" s="590">
        <f>AD47</f>
        <v>0</v>
      </c>
      <c r="J60" s="589">
        <f>AE47</f>
        <v>0</v>
      </c>
      <c r="K60" s="590">
        <f>AF47</f>
        <v>0</v>
      </c>
      <c r="L60" s="591">
        <f>AG47</f>
        <v>0</v>
      </c>
      <c r="M60" s="592">
        <f>AH47</f>
        <v>0</v>
      </c>
      <c r="N60" s="593">
        <f t="shared" ref="N60:N64" si="17">SUM(F60:M60)</f>
        <v>0</v>
      </c>
      <c r="O60" s="2058" t="s">
        <v>112</v>
      </c>
      <c r="P60" s="2059"/>
      <c r="Q60" s="2059"/>
      <c r="R60" s="2059"/>
      <c r="S60" s="2059"/>
      <c r="T60" s="2060"/>
      <c r="U60" s="10"/>
      <c r="V60" s="36"/>
      <c r="W60" s="39"/>
      <c r="X60" s="2137"/>
      <c r="Y60" s="1851"/>
      <c r="Z60" s="1297" t="s">
        <v>207</v>
      </c>
      <c r="AA60" s="508"/>
      <c r="AB60" s="509"/>
      <c r="AC60" s="508"/>
      <c r="AD60" s="509"/>
      <c r="AE60" s="769"/>
      <c r="AF60" s="509"/>
      <c r="AG60" s="508"/>
      <c r="AH60" s="509"/>
      <c r="AI60" s="513">
        <v>2</v>
      </c>
      <c r="AJ60" s="511"/>
      <c r="AK60" s="512">
        <f t="shared" si="15"/>
        <v>0</v>
      </c>
      <c r="AL60" s="512"/>
      <c r="AM60" s="1015"/>
      <c r="AO60" s="36"/>
      <c r="AP60" s="18"/>
      <c r="AQ60" s="18"/>
      <c r="AR60" s="2149"/>
      <c r="AS60" s="2100"/>
      <c r="AT60" s="2101"/>
      <c r="AU60" s="1222" t="s">
        <v>324</v>
      </c>
      <c r="AV60" s="1223"/>
      <c r="AW60" s="1224"/>
      <c r="AX60" s="1223"/>
      <c r="AY60" s="1224"/>
      <c r="AZ60" s="1223"/>
      <c r="BA60" s="1224"/>
      <c r="BB60" s="1223"/>
      <c r="BC60" s="1224"/>
      <c r="BD60" s="1225">
        <v>1</v>
      </c>
      <c r="BE60" s="1226"/>
      <c r="BF60" s="1227">
        <f t="shared" si="13"/>
        <v>0</v>
      </c>
      <c r="BG60" s="1228"/>
      <c r="BH60" s="1248" t="s">
        <v>325</v>
      </c>
      <c r="BI60" s="1229"/>
      <c r="BJ60" s="1231" t="s">
        <v>328</v>
      </c>
      <c r="BK60" s="12"/>
    </row>
    <row r="61" spans="1:63" ht="12" customHeight="1" thickBot="1">
      <c r="A61" s="36"/>
      <c r="B61" s="12"/>
      <c r="C61" s="13"/>
      <c r="D61" s="1928"/>
      <c r="E61" s="721" t="s">
        <v>216</v>
      </c>
      <c r="F61" s="607"/>
      <c r="G61" s="608"/>
      <c r="H61" s="607"/>
      <c r="I61" s="1106">
        <v>12</v>
      </c>
      <c r="J61" s="1107">
        <v>17</v>
      </c>
      <c r="K61" s="1106">
        <v>13</v>
      </c>
      <c r="L61" s="1108">
        <v>10</v>
      </c>
      <c r="M61" s="1109"/>
      <c r="N61" s="599">
        <f t="shared" si="17"/>
        <v>52</v>
      </c>
      <c r="O61" s="2061"/>
      <c r="P61" s="2062"/>
      <c r="Q61" s="2062"/>
      <c r="R61" s="2062"/>
      <c r="S61" s="2062"/>
      <c r="T61" s="2063"/>
      <c r="U61" s="10"/>
      <c r="V61" s="36"/>
      <c r="W61" s="39"/>
      <c r="X61" s="2137"/>
      <c r="Y61" s="1851"/>
      <c r="Z61" s="1297" t="s">
        <v>76</v>
      </c>
      <c r="AA61" s="508"/>
      <c r="AB61" s="509"/>
      <c r="AC61" s="508"/>
      <c r="AD61" s="509"/>
      <c r="AE61" s="508"/>
      <c r="AF61" s="509"/>
      <c r="AG61" s="769"/>
      <c r="AH61" s="509"/>
      <c r="AI61" s="513">
        <v>2</v>
      </c>
      <c r="AJ61" s="511"/>
      <c r="AK61" s="512">
        <f t="shared" si="15"/>
        <v>0</v>
      </c>
      <c r="AL61" s="512"/>
      <c r="AM61" s="1015"/>
      <c r="AO61" s="36"/>
      <c r="AP61" s="18"/>
      <c r="AQ61" s="18"/>
      <c r="AR61" s="2149"/>
      <c r="AS61" s="2100"/>
      <c r="AT61" s="2101"/>
      <c r="AU61" s="177" t="s">
        <v>18</v>
      </c>
      <c r="AV61" s="1232"/>
      <c r="AW61" s="1233"/>
      <c r="AX61" s="1232"/>
      <c r="AY61" s="1233"/>
      <c r="AZ61" s="1232"/>
      <c r="BA61" s="1233"/>
      <c r="BB61" s="1232"/>
      <c r="BC61" s="1233"/>
      <c r="BD61" s="1234">
        <v>1</v>
      </c>
      <c r="BE61" s="1235"/>
      <c r="BF61" s="1236">
        <f t="shared" si="13"/>
        <v>0</v>
      </c>
      <c r="BG61" s="1237"/>
      <c r="BH61" s="1238"/>
      <c r="BI61" s="1239"/>
      <c r="BJ61" s="1240"/>
      <c r="BK61" s="12"/>
    </row>
    <row r="62" spans="1:63" ht="12" customHeight="1" thickBot="1">
      <c r="A62" s="36"/>
      <c r="B62" s="12"/>
      <c r="C62" s="13"/>
      <c r="D62" s="1928"/>
      <c r="E62" s="722" t="s">
        <v>190</v>
      </c>
      <c r="F62" s="594">
        <f t="shared" ref="F62:M62" si="18">AV66</f>
        <v>0</v>
      </c>
      <c r="G62" s="595">
        <f t="shared" si="18"/>
        <v>0</v>
      </c>
      <c r="H62" s="594">
        <f t="shared" si="18"/>
        <v>0</v>
      </c>
      <c r="I62" s="595">
        <f t="shared" si="18"/>
        <v>0</v>
      </c>
      <c r="J62" s="594">
        <f t="shared" si="18"/>
        <v>0</v>
      </c>
      <c r="K62" s="595">
        <f t="shared" si="18"/>
        <v>0</v>
      </c>
      <c r="L62" s="596">
        <f t="shared" si="18"/>
        <v>0</v>
      </c>
      <c r="M62" s="597">
        <f t="shared" si="18"/>
        <v>0</v>
      </c>
      <c r="N62" s="593">
        <f t="shared" si="17"/>
        <v>0</v>
      </c>
      <c r="O62" s="2064"/>
      <c r="P62" s="2065"/>
      <c r="Q62" s="2065"/>
      <c r="R62" s="2065"/>
      <c r="S62" s="2065"/>
      <c r="T62" s="2066"/>
      <c r="V62" s="36"/>
      <c r="W62" s="39"/>
      <c r="X62" s="2137"/>
      <c r="Y62" s="1851"/>
      <c r="Z62" s="1297" t="s">
        <v>77</v>
      </c>
      <c r="AA62" s="508"/>
      <c r="AB62" s="509"/>
      <c r="AC62" s="508"/>
      <c r="AD62" s="509"/>
      <c r="AE62" s="508"/>
      <c r="AF62" s="509"/>
      <c r="AG62" s="769"/>
      <c r="AH62" s="509"/>
      <c r="AI62" s="513">
        <v>3</v>
      </c>
      <c r="AJ62" s="511"/>
      <c r="AK62" s="512">
        <f t="shared" si="15"/>
        <v>0</v>
      </c>
      <c r="AL62" s="512"/>
      <c r="AM62" s="1015"/>
      <c r="AO62" s="36"/>
      <c r="AP62" s="18"/>
      <c r="AQ62" s="18"/>
      <c r="AR62" s="2149"/>
      <c r="AS62" s="2100"/>
      <c r="AT62" s="2101"/>
      <c r="AU62" s="231" t="s">
        <v>85</v>
      </c>
      <c r="AV62" s="461"/>
      <c r="AW62" s="100"/>
      <c r="AX62" s="461"/>
      <c r="AY62" s="100"/>
      <c r="AZ62" s="1072"/>
      <c r="BA62" s="1073"/>
      <c r="BB62" s="461"/>
      <c r="BC62" s="100"/>
      <c r="BD62" s="205">
        <v>1</v>
      </c>
      <c r="BE62" s="106"/>
      <c r="BF62" s="126">
        <f>IF(BE62&gt;0,BD62,0)</f>
        <v>0</v>
      </c>
      <c r="BG62" s="972"/>
      <c r="BH62" s="2067" t="s">
        <v>281</v>
      </c>
      <c r="BI62" s="198"/>
      <c r="BJ62" s="1005"/>
      <c r="BK62" s="12"/>
    </row>
    <row r="63" spans="1:63" ht="12" customHeight="1" thickBot="1">
      <c r="A63" s="36"/>
      <c r="B63" s="12"/>
      <c r="C63" s="13"/>
      <c r="D63" s="1928"/>
      <c r="E63" s="723" t="s">
        <v>216</v>
      </c>
      <c r="F63" s="1102">
        <v>7</v>
      </c>
      <c r="G63" s="1103">
        <v>12</v>
      </c>
      <c r="H63" s="1102">
        <v>1</v>
      </c>
      <c r="I63" s="1103">
        <v>2</v>
      </c>
      <c r="J63" s="1102">
        <v>2</v>
      </c>
      <c r="K63" s="1103">
        <v>0</v>
      </c>
      <c r="L63" s="1104">
        <v>0</v>
      </c>
      <c r="M63" s="1105">
        <v>0</v>
      </c>
      <c r="N63" s="604">
        <f>SUM(F63:M63)</f>
        <v>24</v>
      </c>
      <c r="V63" s="36"/>
      <c r="W63" s="39"/>
      <c r="X63" s="2137"/>
      <c r="Y63" s="1852"/>
      <c r="Z63" s="526" t="s">
        <v>78</v>
      </c>
      <c r="AA63" s="528"/>
      <c r="AB63" s="527"/>
      <c r="AC63" s="528"/>
      <c r="AD63" s="527"/>
      <c r="AE63" s="528"/>
      <c r="AF63" s="527"/>
      <c r="AG63" s="528"/>
      <c r="AH63" s="770"/>
      <c r="AI63" s="529">
        <v>2</v>
      </c>
      <c r="AJ63" s="530"/>
      <c r="AK63" s="531">
        <f t="shared" si="15"/>
        <v>0</v>
      </c>
      <c r="AL63" s="531"/>
      <c r="AM63" s="1016"/>
      <c r="AO63" s="36"/>
      <c r="AP63" s="18"/>
      <c r="AQ63" s="18"/>
      <c r="AR63" s="2149"/>
      <c r="AS63" s="2100"/>
      <c r="AT63" s="2101"/>
      <c r="AU63" s="176" t="s">
        <v>30</v>
      </c>
      <c r="AV63" s="463"/>
      <c r="AW63" s="210"/>
      <c r="AX63" s="1215"/>
      <c r="AY63" s="210"/>
      <c r="AZ63" s="1076"/>
      <c r="BA63" s="1077"/>
      <c r="BB63" s="463"/>
      <c r="BC63" s="210"/>
      <c r="BD63" s="75">
        <v>1</v>
      </c>
      <c r="BE63" s="104"/>
      <c r="BF63" s="127">
        <f>IF(BE63&gt;0,BD63,0)</f>
        <v>0</v>
      </c>
      <c r="BG63" s="972"/>
      <c r="BH63" s="2068"/>
      <c r="BI63" s="198"/>
      <c r="BJ63" s="1006"/>
      <c r="BK63" s="12"/>
    </row>
    <row r="64" spans="1:63" ht="12" customHeight="1" thickBot="1">
      <c r="A64" s="36"/>
      <c r="B64" s="12"/>
      <c r="C64" s="13"/>
      <c r="D64" s="1928"/>
      <c r="E64" s="922" t="s">
        <v>269</v>
      </c>
      <c r="F64" s="576">
        <f t="shared" ref="F64:M65" si="19">F58+F60+F62</f>
        <v>0</v>
      </c>
      <c r="G64" s="577">
        <f>G58+G60+G62</f>
        <v>0</v>
      </c>
      <c r="H64" s="576">
        <f t="shared" si="19"/>
        <v>0</v>
      </c>
      <c r="I64" s="577">
        <f t="shared" si="19"/>
        <v>0</v>
      </c>
      <c r="J64" s="576">
        <f t="shared" si="19"/>
        <v>0</v>
      </c>
      <c r="K64" s="577">
        <f t="shared" si="19"/>
        <v>0</v>
      </c>
      <c r="L64" s="576">
        <f t="shared" si="19"/>
        <v>0</v>
      </c>
      <c r="M64" s="577">
        <f t="shared" si="19"/>
        <v>0</v>
      </c>
      <c r="N64" s="580">
        <f t="shared" si="17"/>
        <v>0</v>
      </c>
      <c r="O64" s="182"/>
      <c r="P64" s="2070" t="s">
        <v>250</v>
      </c>
      <c r="Q64" s="2071"/>
      <c r="R64" s="2072"/>
      <c r="S64" s="2073" t="s">
        <v>264</v>
      </c>
      <c r="T64" s="2074"/>
      <c r="V64" s="36"/>
      <c r="W64" s="39"/>
      <c r="X64" s="2137"/>
      <c r="Y64" s="1864"/>
      <c r="Z64" s="546"/>
      <c r="AA64" s="538"/>
      <c r="AB64" s="538"/>
      <c r="AC64" s="538"/>
      <c r="AD64" s="538"/>
      <c r="AE64" s="538"/>
      <c r="AF64" s="538"/>
      <c r="AG64" s="538"/>
      <c r="AH64" s="538"/>
      <c r="AI64" s="539"/>
      <c r="AJ64" s="547"/>
      <c r="AK64" s="548">
        <f>SUM(AK65:AK70)</f>
        <v>0</v>
      </c>
      <c r="AL64" s="549">
        <v>4</v>
      </c>
      <c r="AM64" s="540"/>
      <c r="AO64" s="36"/>
      <c r="AP64" s="18"/>
      <c r="AQ64" s="18"/>
      <c r="AR64" s="2150"/>
      <c r="AS64" s="2102"/>
      <c r="AT64" s="2103"/>
      <c r="AU64" s="1243" t="s">
        <v>31</v>
      </c>
      <c r="AV64" s="467"/>
      <c r="AW64" s="211"/>
      <c r="AX64" s="467"/>
      <c r="AY64" s="211"/>
      <c r="AZ64" s="1074"/>
      <c r="BA64" s="1075"/>
      <c r="BB64" s="467"/>
      <c r="BC64" s="211"/>
      <c r="BD64" s="301">
        <v>2</v>
      </c>
      <c r="BE64" s="1244"/>
      <c r="BF64" s="273">
        <f>IF(BE64&gt;0,BD64,0)</f>
        <v>0</v>
      </c>
      <c r="BG64" s="1245"/>
      <c r="BH64" s="2069"/>
      <c r="BI64" s="6"/>
      <c r="BJ64" s="1246"/>
      <c r="BK64" s="164"/>
    </row>
    <row r="65" spans="1:63" ht="12" customHeight="1" thickBot="1">
      <c r="A65" s="36"/>
      <c r="B65" s="12"/>
      <c r="C65" s="13"/>
      <c r="D65" s="1928"/>
      <c r="E65" s="723" t="s">
        <v>216</v>
      </c>
      <c r="F65" s="600">
        <f t="shared" si="19"/>
        <v>23</v>
      </c>
      <c r="G65" s="601">
        <v>24</v>
      </c>
      <c r="H65" s="600">
        <v>20</v>
      </c>
      <c r="I65" s="601">
        <f t="shared" si="19"/>
        <v>17</v>
      </c>
      <c r="J65" s="600">
        <f t="shared" si="19"/>
        <v>20</v>
      </c>
      <c r="K65" s="601">
        <f t="shared" si="19"/>
        <v>15</v>
      </c>
      <c r="L65" s="602">
        <f>L59+L61+L63</f>
        <v>10</v>
      </c>
      <c r="M65" s="603">
        <f t="shared" si="19"/>
        <v>0</v>
      </c>
      <c r="N65" s="921">
        <f>SUM(F65:M65)</f>
        <v>129</v>
      </c>
      <c r="O65" s="908"/>
      <c r="P65" s="909">
        <f>SUM(P12:P15)+SUM(P18:P20)+SUM(P22:P23)+SUM(P26:P28)+SUM(P35:P37)</f>
        <v>0</v>
      </c>
      <c r="Q65" s="727">
        <v>11</v>
      </c>
      <c r="R65" s="728" t="str">
        <f>IF(P65&gt;=Q65,"OK","未充足")</f>
        <v>未充足</v>
      </c>
      <c r="S65" s="2075"/>
      <c r="T65" s="2076"/>
      <c r="U65" s="247"/>
      <c r="V65" s="36"/>
      <c r="W65" s="39"/>
      <c r="X65" s="2137"/>
      <c r="Y65" s="1865"/>
      <c r="Z65" s="1296" t="s">
        <v>208</v>
      </c>
      <c r="AA65" s="522"/>
      <c r="AB65" s="505"/>
      <c r="AC65" s="522"/>
      <c r="AD65" s="1264"/>
      <c r="AE65" s="522"/>
      <c r="AF65" s="505"/>
      <c r="AG65" s="522"/>
      <c r="AH65" s="505"/>
      <c r="AI65" s="523">
        <v>2</v>
      </c>
      <c r="AJ65" s="524"/>
      <c r="AK65" s="506">
        <f t="shared" ref="AK65:AK71" si="20">IF(AJ65&gt;0,AI65,0)</f>
        <v>0</v>
      </c>
      <c r="AL65" s="506"/>
      <c r="AM65" s="1017"/>
      <c r="AO65" s="36"/>
      <c r="AP65" s="18"/>
      <c r="AQ65" s="18"/>
      <c r="AR65" s="930"/>
      <c r="AS65" s="13"/>
      <c r="AT65" s="13"/>
      <c r="AV65" s="1217" t="s">
        <v>13</v>
      </c>
      <c r="AW65" s="1218" t="s">
        <v>12</v>
      </c>
      <c r="AX65" s="1219" t="s">
        <v>13</v>
      </c>
      <c r="AY65" s="1218" t="s">
        <v>12</v>
      </c>
      <c r="AZ65" s="1219" t="s">
        <v>13</v>
      </c>
      <c r="BA65" s="1218" t="s">
        <v>12</v>
      </c>
      <c r="BB65" s="1219" t="s">
        <v>13</v>
      </c>
      <c r="BC65" s="1220" t="s">
        <v>12</v>
      </c>
      <c r="BD65" s="12"/>
      <c r="BE65" s="12"/>
      <c r="BF65" s="12"/>
      <c r="BG65" s="12"/>
      <c r="BH65" s="12"/>
      <c r="BI65" s="12"/>
      <c r="BJ65" s="12"/>
      <c r="BK65" s="12"/>
    </row>
    <row r="66" spans="1:63" ht="12" customHeight="1" thickBot="1">
      <c r="A66" s="36"/>
      <c r="B66" s="12"/>
      <c r="C66" s="13"/>
      <c r="D66" s="1928"/>
      <c r="E66" s="920" t="s">
        <v>266</v>
      </c>
      <c r="F66" s="910" t="str">
        <f>IF(F64&gt;K55,"F","")</f>
        <v/>
      </c>
      <c r="G66" s="911" t="str">
        <f t="shared" ref="G66:M66" si="21">IF(AND(G64&gt;$K55,F67&lt;3),"F","")</f>
        <v/>
      </c>
      <c r="H66" s="912" t="str">
        <f t="shared" si="21"/>
        <v/>
      </c>
      <c r="I66" s="913" t="str">
        <f t="shared" si="21"/>
        <v/>
      </c>
      <c r="J66" s="912" t="str">
        <f t="shared" si="21"/>
        <v/>
      </c>
      <c r="K66" s="911" t="str">
        <f t="shared" si="21"/>
        <v/>
      </c>
      <c r="L66" s="912" t="str">
        <f t="shared" si="21"/>
        <v/>
      </c>
      <c r="M66" s="911" t="str">
        <f t="shared" si="21"/>
        <v/>
      </c>
      <c r="N66" s="575"/>
      <c r="U66" s="247"/>
      <c r="V66" s="36"/>
      <c r="W66" s="39"/>
      <c r="X66" s="2137"/>
      <c r="Y66" s="1865"/>
      <c r="Z66" s="1297" t="s">
        <v>211</v>
      </c>
      <c r="AA66" s="508"/>
      <c r="AB66" s="509"/>
      <c r="AC66" s="508"/>
      <c r="AD66" s="509"/>
      <c r="AE66" s="769"/>
      <c r="AF66" s="509"/>
      <c r="AG66" s="508"/>
      <c r="AH66" s="509"/>
      <c r="AI66" s="513">
        <v>2</v>
      </c>
      <c r="AJ66" s="511"/>
      <c r="AK66" s="512">
        <f t="shared" si="20"/>
        <v>0</v>
      </c>
      <c r="AL66" s="512"/>
      <c r="AM66" s="1015"/>
      <c r="AO66" s="36"/>
      <c r="AP66" s="18"/>
      <c r="AQ66" s="18"/>
      <c r="AR66" s="930"/>
      <c r="AS66" s="13"/>
      <c r="AT66" s="13"/>
      <c r="AU66" s="807" t="s">
        <v>209</v>
      </c>
      <c r="AV66" s="808">
        <f>SUMIF(AV$13:AV$18,"@",$BD$13:$BD$18)+SUMIF(AV$20:AV$21,"@",$BD$20:$BD$21)+SUMIF(AV$23:AV$24,"@",$BD$23:$BD$24)+SUMIF(AV$26:AV$27,"@",$BD$26:$BD$27)+SUMIF(AV$29:AV$55,"@",$BD$29:$BD$55)</f>
        <v>0</v>
      </c>
      <c r="AW66" s="808">
        <f>SUMIF(AW$13:AW$18,"@",$BD$13:$BD$18)+SUMIF(AW$20:AW$21,"@",$BD$20:$BD$21)+SUMIF(AW$23:AW$24,"@",$BD$23:$BD$24)+SUMIF(AW$26:AW$27,"@",$BD$26:$BD$27)+SUMIF(AW$29:AW$55,"@",$BD$29:$BD$55)</f>
        <v>0</v>
      </c>
      <c r="AX66" s="808">
        <f t="shared" ref="AW66:BC66" si="22">SUMIF(AX$13:AX$18,"@",$BD$13:$BD$18)+SUMIF(AX$20:AX$21,"@",$BD$20:$BD$21)+SUMIF(AX$23:AX$24,"@",$BD$23:$BD$24)+SUMIF(AX$26:AX$27,"@",$BD$26:$BD$27)+SUMIF(AX$29:AX$55,"@",$BD$29:$BD$55)</f>
        <v>0</v>
      </c>
      <c r="AY66" s="808">
        <f t="shared" si="22"/>
        <v>0</v>
      </c>
      <c r="AZ66" s="808">
        <f t="shared" si="22"/>
        <v>0</v>
      </c>
      <c r="BA66" s="808">
        <f t="shared" si="22"/>
        <v>0</v>
      </c>
      <c r="BB66" s="808">
        <f>SUMIF(BB$13:BB$18,"@",$BD$13:$BD$18)+SUMIF(BB$20:BB$21,"@",$BD$20:$BD$21)+SUMIF(BB$23:BB$24,"@",$BD$23:$BD$24)+SUMIF(BB$26:BB$27,"@",$BD$26:$BD$27)+SUMIF(BB$29:BB$55,"@",$BD$29:$BD$55)</f>
        <v>0</v>
      </c>
      <c r="BC66" s="808">
        <f t="shared" si="22"/>
        <v>0</v>
      </c>
      <c r="BD66" s="84"/>
      <c r="BE66" s="554"/>
      <c r="BF66" s="14"/>
      <c r="BG66" s="1221"/>
      <c r="BH66" s="32"/>
      <c r="BI66" s="14"/>
      <c r="BJ66" s="940"/>
      <c r="BK66" s="12"/>
    </row>
    <row r="67" spans="1:63" ht="12" customHeight="1" thickTop="1" thickBot="1">
      <c r="A67" s="36"/>
      <c r="B67" s="12"/>
      <c r="C67" s="13"/>
      <c r="D67" s="1928"/>
      <c r="E67" s="919" t="s">
        <v>265</v>
      </c>
      <c r="F67" s="917"/>
      <c r="G67" s="914"/>
      <c r="H67" s="915"/>
      <c r="I67" s="916"/>
      <c r="J67" s="915"/>
      <c r="K67" s="916"/>
      <c r="L67" s="915"/>
      <c r="M67" s="917"/>
      <c r="N67" s="918"/>
      <c r="O67" s="48"/>
      <c r="P67" s="14"/>
      <c r="Q67" s="14"/>
      <c r="R67" s="14"/>
      <c r="S67" s="246"/>
      <c r="T67" s="247"/>
      <c r="U67" s="247"/>
      <c r="V67" s="36"/>
      <c r="W67" s="39"/>
      <c r="X67" s="2137"/>
      <c r="Y67" s="1865"/>
      <c r="Z67" s="1297" t="s">
        <v>212</v>
      </c>
      <c r="AA67" s="508"/>
      <c r="AB67" s="509"/>
      <c r="AC67" s="769"/>
      <c r="AD67" s="509"/>
      <c r="AE67" s="508"/>
      <c r="AF67" s="509"/>
      <c r="AG67" s="508"/>
      <c r="AH67" s="509"/>
      <c r="AI67" s="513">
        <v>2</v>
      </c>
      <c r="AJ67" s="511"/>
      <c r="AK67" s="512">
        <f t="shared" si="20"/>
        <v>0</v>
      </c>
      <c r="AL67" s="512"/>
      <c r="AM67" s="1013"/>
      <c r="AO67" s="36"/>
      <c r="AP67" s="18"/>
      <c r="AQ67" s="18"/>
      <c r="AR67" s="930"/>
      <c r="AS67" s="13"/>
      <c r="AT67" s="13"/>
      <c r="AU67" s="809" t="s">
        <v>111</v>
      </c>
      <c r="AV67" s="810">
        <f>SUMIF(AV$13:AV$18,"集",$BD$13:$BD$18)+SUMIF(AV$20:AV$21,"集",$BD$20:$BD$21)+SUMIF(AV$23:AV$24,"集",$BD$23:$BD$24)+SUMIF(AV$26:AV$27,"集",$BD$26:$BD$27)+SUMIF(AV$29:AV$55,"集",$BD$29:$BD$55)+SUMIF(AV$56:AV$64,"集",$BD$56:$BD$64)</f>
        <v>0</v>
      </c>
      <c r="AW67" s="810">
        <f t="shared" ref="AW67:BC67" si="23">SUMIF(AW$13:AW$18,"集",$BD$13:$BD$18)+SUMIF(AW$20:AW$21,"集",$BD$20:$BD$21)+SUMIF(AW$23:AW$24,"集",$BD$23:$BD$24)+SUMIF(AW$26:AW$27,"集",$BD$26:$BD$27)+SUMIF(AW$29:AW$55,"集",$BD$29:$BD$55)+SUMIF(AW$56:AW$64,"集",$BD$56:$BD$64)</f>
        <v>0</v>
      </c>
      <c r="AX67" s="810">
        <f t="shared" si="23"/>
        <v>0</v>
      </c>
      <c r="AY67" s="810">
        <f t="shared" si="23"/>
        <v>0</v>
      </c>
      <c r="AZ67" s="810">
        <f t="shared" si="23"/>
        <v>0</v>
      </c>
      <c r="BA67" s="810">
        <f t="shared" si="23"/>
        <v>0</v>
      </c>
      <c r="BB67" s="810">
        <f t="shared" si="23"/>
        <v>0</v>
      </c>
      <c r="BC67" s="810">
        <f t="shared" si="23"/>
        <v>0</v>
      </c>
      <c r="BD67" s="84"/>
      <c r="BE67" s="554"/>
      <c r="BF67" s="14"/>
      <c r="BG67" s="1221"/>
      <c r="BH67" s="32"/>
      <c r="BI67" s="14"/>
      <c r="BJ67" s="940"/>
      <c r="BK67" s="12"/>
    </row>
    <row r="68" spans="1:63" ht="12" customHeight="1" thickBot="1">
      <c r="A68" s="36"/>
      <c r="B68" s="12"/>
      <c r="C68" s="13"/>
      <c r="D68" s="1928"/>
      <c r="E68" s="2225" t="s">
        <v>314</v>
      </c>
      <c r="F68" s="2226"/>
      <c r="G68" s="2226"/>
      <c r="H68" s="2226"/>
      <c r="I68" s="2226"/>
      <c r="J68" s="2226"/>
      <c r="K68" s="2226"/>
      <c r="L68" s="2226"/>
      <c r="M68" s="2226"/>
      <c r="N68" s="2227"/>
      <c r="P68" s="14"/>
      <c r="Q68" s="14"/>
      <c r="R68" s="14"/>
      <c r="S68" s="246"/>
      <c r="T68" s="247"/>
      <c r="U68" s="247"/>
      <c r="V68" s="36"/>
      <c r="W68" s="39"/>
      <c r="X68" s="2137"/>
      <c r="Y68" s="1865"/>
      <c r="Z68" s="1297" t="s">
        <v>213</v>
      </c>
      <c r="AA68" s="508"/>
      <c r="AB68" s="509"/>
      <c r="AC68" s="508"/>
      <c r="AD68" s="768"/>
      <c r="AE68" s="508"/>
      <c r="AF68" s="509"/>
      <c r="AG68" s="508"/>
      <c r="AH68" s="509"/>
      <c r="AI68" s="513">
        <v>2</v>
      </c>
      <c r="AJ68" s="511"/>
      <c r="AK68" s="514">
        <f t="shared" si="20"/>
        <v>0</v>
      </c>
      <c r="AL68" s="514"/>
      <c r="AM68" s="1018"/>
      <c r="AO68" s="36"/>
      <c r="AP68" s="18"/>
      <c r="AQ68" s="18"/>
      <c r="AR68" s="930"/>
      <c r="AS68" s="13"/>
      <c r="AT68" s="13"/>
      <c r="AU68" s="117"/>
      <c r="AV68" s="554"/>
      <c r="AW68" s="554"/>
      <c r="AX68" s="554"/>
      <c r="AY68" s="554"/>
      <c r="AZ68" s="554"/>
      <c r="BA68" s="554"/>
      <c r="BB68" s="554"/>
      <c r="BC68" s="554"/>
      <c r="BD68" s="84"/>
      <c r="BE68" s="554"/>
      <c r="BF68" s="14"/>
      <c r="BG68" s="1221"/>
      <c r="BH68" s="32"/>
      <c r="BI68" s="14"/>
      <c r="BJ68" s="940"/>
      <c r="BK68" s="12"/>
    </row>
    <row r="69" spans="1:63" ht="12" customHeight="1" thickTop="1">
      <c r="A69" s="36"/>
      <c r="B69" s="12"/>
      <c r="C69" s="13"/>
      <c r="D69" s="1928"/>
      <c r="E69" s="923" t="s">
        <v>270</v>
      </c>
      <c r="F69" s="626">
        <f t="shared" ref="F69:M69" si="24">F53+AA48+AV67</f>
        <v>0</v>
      </c>
      <c r="G69" s="626">
        <f t="shared" si="24"/>
        <v>0</v>
      </c>
      <c r="H69" s="626">
        <f t="shared" si="24"/>
        <v>0</v>
      </c>
      <c r="I69" s="626">
        <f t="shared" si="24"/>
        <v>0</v>
      </c>
      <c r="J69" s="626">
        <f t="shared" si="24"/>
        <v>0</v>
      </c>
      <c r="K69" s="626">
        <f t="shared" si="24"/>
        <v>0</v>
      </c>
      <c r="L69" s="626">
        <f t="shared" si="24"/>
        <v>0</v>
      </c>
      <c r="M69" s="626">
        <f t="shared" si="24"/>
        <v>0</v>
      </c>
      <c r="N69" s="724"/>
      <c r="O69" s="48"/>
      <c r="P69" s="14"/>
      <c r="Q69" s="14"/>
      <c r="R69" s="14"/>
      <c r="S69" s="246"/>
      <c r="T69" s="247"/>
      <c r="U69" s="247"/>
      <c r="V69" s="36"/>
      <c r="W69" s="39"/>
      <c r="X69" s="2137"/>
      <c r="Y69" s="1865"/>
      <c r="Z69" s="1297" t="s">
        <v>214</v>
      </c>
      <c r="AA69" s="508"/>
      <c r="AB69" s="509"/>
      <c r="AC69" s="769"/>
      <c r="AD69" s="509"/>
      <c r="AE69" s="769"/>
      <c r="AF69" s="509"/>
      <c r="AG69" s="508"/>
      <c r="AH69" s="509"/>
      <c r="AI69" s="513">
        <v>2</v>
      </c>
      <c r="AJ69" s="511"/>
      <c r="AK69" s="512">
        <f t="shared" si="20"/>
        <v>0</v>
      </c>
      <c r="AL69" s="512"/>
      <c r="AM69" s="1013"/>
      <c r="AO69" s="36"/>
      <c r="AP69" s="18"/>
      <c r="AQ69" s="18"/>
      <c r="AR69" s="930"/>
      <c r="AS69" s="13"/>
      <c r="AT69" s="13"/>
      <c r="AU69" s="117"/>
      <c r="AV69" s="554"/>
      <c r="AW69" s="554"/>
      <c r="AX69" s="554"/>
      <c r="AY69" s="554"/>
      <c r="AZ69" s="554"/>
      <c r="BA69" s="554"/>
      <c r="BB69" s="554"/>
      <c r="BC69" s="554"/>
      <c r="BD69" s="84"/>
      <c r="BE69" s="554"/>
      <c r="BF69" s="14"/>
      <c r="BG69" s="14"/>
      <c r="BH69" s="940"/>
      <c r="BI69" s="14"/>
      <c r="BJ69" s="2142"/>
      <c r="BK69" s="12"/>
    </row>
    <row r="70" spans="1:63" ht="12" customHeight="1" thickBot="1">
      <c r="A70" s="36"/>
      <c r="B70" s="12"/>
      <c r="C70" s="13"/>
      <c r="D70" s="1929"/>
      <c r="E70" s="924" t="s">
        <v>268</v>
      </c>
      <c r="F70" s="725">
        <f t="shared" ref="F70:M70" si="25">F64+F69</f>
        <v>0</v>
      </c>
      <c r="G70" s="725">
        <f>G64+G69</f>
        <v>0</v>
      </c>
      <c r="H70" s="725">
        <f t="shared" si="25"/>
        <v>0</v>
      </c>
      <c r="I70" s="725">
        <f t="shared" si="25"/>
        <v>0</v>
      </c>
      <c r="J70" s="725">
        <f t="shared" si="25"/>
        <v>0</v>
      </c>
      <c r="K70" s="725">
        <f t="shared" si="25"/>
        <v>0</v>
      </c>
      <c r="L70" s="725">
        <f t="shared" si="25"/>
        <v>0</v>
      </c>
      <c r="M70" s="725">
        <f t="shared" si="25"/>
        <v>0</v>
      </c>
      <c r="N70" s="726">
        <f>SUM(F70:M70)</f>
        <v>0</v>
      </c>
      <c r="O70" s="48"/>
      <c r="P70" s="14"/>
      <c r="Q70" s="14"/>
      <c r="R70" s="14"/>
      <c r="S70" s="246"/>
      <c r="T70" s="247"/>
      <c r="U70" s="12"/>
      <c r="V70" s="36"/>
      <c r="W70" s="39"/>
      <c r="X70" s="2137"/>
      <c r="Y70" s="1866"/>
      <c r="Z70" s="1298" t="s">
        <v>215</v>
      </c>
      <c r="AA70" s="517"/>
      <c r="AB70" s="516"/>
      <c r="AC70" s="772"/>
      <c r="AD70" s="516"/>
      <c r="AE70" s="772"/>
      <c r="AF70" s="516"/>
      <c r="AG70" s="517"/>
      <c r="AH70" s="516"/>
      <c r="AI70" s="518">
        <v>2</v>
      </c>
      <c r="AJ70" s="519"/>
      <c r="AK70" s="520">
        <f t="shared" si="20"/>
        <v>0</v>
      </c>
      <c r="AL70" s="520"/>
      <c r="AM70" s="1019"/>
      <c r="AO70" s="36"/>
      <c r="AP70" s="18"/>
      <c r="AQ70" s="18"/>
      <c r="AR70" s="930"/>
      <c r="AS70" s="13"/>
      <c r="AT70" s="13"/>
      <c r="AU70" s="117"/>
      <c r="AV70" s="554"/>
      <c r="AW70" s="554"/>
      <c r="AX70" s="554"/>
      <c r="AY70" s="554"/>
      <c r="AZ70" s="554"/>
      <c r="BA70" s="554"/>
      <c r="BB70" s="554"/>
      <c r="BC70" s="554"/>
      <c r="BD70" s="84"/>
      <c r="BE70" s="554"/>
      <c r="BF70" s="14"/>
      <c r="BG70" s="12"/>
      <c r="BH70" s="940"/>
      <c r="BI70" s="12"/>
      <c r="BJ70" s="2142"/>
      <c r="BK70" s="12"/>
    </row>
    <row r="71" spans="1:63" ht="12" customHeight="1" thickBot="1">
      <c r="A71" s="36"/>
      <c r="B71" s="12"/>
      <c r="C71" s="720"/>
      <c r="D71" s="720"/>
      <c r="E71" s="720"/>
      <c r="F71" s="720"/>
      <c r="G71" s="720"/>
      <c r="H71" s="720"/>
      <c r="I71" s="720"/>
      <c r="J71" s="720"/>
      <c r="K71" s="720"/>
      <c r="L71" s="720"/>
      <c r="M71" s="720"/>
      <c r="N71" s="720"/>
      <c r="O71" s="720"/>
      <c r="P71" s="720"/>
      <c r="Q71" s="720"/>
      <c r="R71" s="720"/>
      <c r="S71" s="720"/>
      <c r="T71" s="720"/>
      <c r="U71" s="12"/>
      <c r="V71" s="36"/>
      <c r="W71" s="39"/>
      <c r="X71" s="2138"/>
      <c r="Y71" s="533"/>
      <c r="Z71" s="1299" t="s">
        <v>79</v>
      </c>
      <c r="AA71" s="102"/>
      <c r="AB71" s="91"/>
      <c r="AC71" s="1265"/>
      <c r="AD71" s="91"/>
      <c r="AE71" s="102"/>
      <c r="AF71" s="91"/>
      <c r="AG71" s="102"/>
      <c r="AH71" s="91"/>
      <c r="AI71" s="76">
        <v>2</v>
      </c>
      <c r="AJ71" s="109"/>
      <c r="AK71" s="6">
        <f t="shared" si="20"/>
        <v>0</v>
      </c>
      <c r="AL71" s="6"/>
      <c r="AM71" s="504" t="s">
        <v>108</v>
      </c>
      <c r="AO71" s="36"/>
      <c r="AP71" s="18"/>
      <c r="AQ71" s="18"/>
      <c r="AR71" s="930"/>
      <c r="AS71" s="13"/>
      <c r="AT71" s="13"/>
      <c r="AU71" s="1251"/>
      <c r="AV71" s="36"/>
      <c r="AW71" s="36"/>
      <c r="AX71" s="36"/>
      <c r="AY71" s="36"/>
      <c r="AZ71" s="36"/>
      <c r="BA71" s="36"/>
      <c r="BB71" s="36"/>
      <c r="BC71" s="36"/>
      <c r="BD71" s="84"/>
      <c r="BE71" s="554"/>
      <c r="BF71" s="14"/>
      <c r="BG71" s="14"/>
      <c r="BH71" s="940"/>
      <c r="BI71" s="14"/>
      <c r="BJ71" s="941"/>
      <c r="BK71" s="12"/>
    </row>
    <row r="72" spans="1:63" ht="12" customHeight="1">
      <c r="A72" s="36"/>
      <c r="B72" s="12"/>
      <c r="C72" s="1767" t="s">
        <v>221</v>
      </c>
      <c r="D72" s="1768"/>
      <c r="E72" s="1768"/>
      <c r="F72" s="1768"/>
      <c r="G72" s="1768"/>
      <c r="H72" s="1768"/>
      <c r="I72" s="1768"/>
      <c r="J72" s="1768"/>
      <c r="K72" s="1768"/>
      <c r="L72" s="1768"/>
      <c r="M72" s="1768"/>
      <c r="N72" s="1768"/>
      <c r="O72" s="1768"/>
      <c r="P72" s="1768"/>
      <c r="Q72" s="1768"/>
      <c r="R72" s="1768"/>
      <c r="S72" s="1768"/>
      <c r="T72" s="1769"/>
      <c r="U72" s="249"/>
      <c r="V72" s="12"/>
      <c r="W72" s="13"/>
      <c r="X72" s="36"/>
      <c r="AN72" s="10"/>
      <c r="AO72" s="12"/>
      <c r="AP72" s="15"/>
      <c r="AQ72" s="15"/>
      <c r="AR72" s="930"/>
      <c r="AS72" s="13"/>
      <c r="AT72" s="13"/>
      <c r="AU72" s="1251"/>
      <c r="AV72" s="36"/>
      <c r="AW72" s="36"/>
      <c r="AX72" s="36"/>
      <c r="AY72" s="36"/>
      <c r="AZ72" s="36"/>
      <c r="BA72" s="36"/>
      <c r="BB72" s="36"/>
      <c r="BC72" s="36"/>
      <c r="BD72" s="84"/>
      <c r="BE72" s="554"/>
      <c r="BF72" s="14"/>
      <c r="BG72" s="12"/>
      <c r="BH72" s="940"/>
      <c r="BI72" s="12"/>
      <c r="BJ72" s="941"/>
      <c r="BK72" s="12"/>
    </row>
    <row r="73" spans="1:63" ht="12" customHeight="1">
      <c r="A73" s="36"/>
      <c r="B73" s="12"/>
      <c r="C73" s="1770"/>
      <c r="D73" s="1771"/>
      <c r="E73" s="1771"/>
      <c r="F73" s="1771"/>
      <c r="G73" s="1771"/>
      <c r="H73" s="1771"/>
      <c r="I73" s="1771"/>
      <c r="J73" s="1771"/>
      <c r="K73" s="1771"/>
      <c r="L73" s="1771"/>
      <c r="M73" s="1771"/>
      <c r="N73" s="1771"/>
      <c r="O73" s="1771"/>
      <c r="P73" s="1771"/>
      <c r="Q73" s="1771"/>
      <c r="R73" s="1771"/>
      <c r="S73" s="1771"/>
      <c r="T73" s="1772"/>
      <c r="U73" s="12"/>
      <c r="V73" s="12"/>
      <c r="W73" s="13"/>
      <c r="X73" s="12"/>
      <c r="Y73" s="12"/>
      <c r="Z73" s="12"/>
      <c r="AA73" s="12"/>
      <c r="AB73" s="12"/>
      <c r="AC73" s="12"/>
      <c r="AD73" s="12"/>
      <c r="AE73" s="12"/>
      <c r="AF73" s="12"/>
      <c r="AG73" s="12"/>
      <c r="AH73" s="12"/>
      <c r="AI73" s="10"/>
      <c r="AJ73" s="12"/>
      <c r="AK73" s="10"/>
      <c r="AL73" s="10"/>
      <c r="AM73" s="10"/>
      <c r="AN73" s="10"/>
      <c r="AO73" s="12"/>
      <c r="AP73" s="15"/>
      <c r="AQ73" s="15"/>
      <c r="AR73" s="930"/>
      <c r="AS73" s="13"/>
      <c r="AT73" s="13"/>
      <c r="AU73" s="1251"/>
      <c r="AV73" s="36"/>
      <c r="AW73" s="36"/>
      <c r="AX73" s="36"/>
      <c r="AY73" s="36"/>
      <c r="AZ73" s="36"/>
      <c r="BA73" s="36"/>
      <c r="BB73" s="36"/>
      <c r="BC73" s="36"/>
      <c r="BD73" s="84"/>
      <c r="BE73" s="554"/>
      <c r="BF73" s="14"/>
      <c r="BG73" s="12"/>
      <c r="BH73" s="940"/>
      <c r="BI73" s="12"/>
      <c r="BJ73" s="941"/>
      <c r="BK73" s="12"/>
    </row>
    <row r="74" spans="1:63" ht="12" customHeight="1">
      <c r="A74" s="36"/>
      <c r="B74" s="12"/>
      <c r="C74" s="1770"/>
      <c r="D74" s="1771"/>
      <c r="E74" s="1771"/>
      <c r="F74" s="1771"/>
      <c r="G74" s="1771"/>
      <c r="H74" s="1771"/>
      <c r="I74" s="1771"/>
      <c r="J74" s="1771"/>
      <c r="K74" s="1771"/>
      <c r="L74" s="1771"/>
      <c r="M74" s="1771"/>
      <c r="N74" s="1771"/>
      <c r="O74" s="1771"/>
      <c r="P74" s="1771"/>
      <c r="Q74" s="1771"/>
      <c r="R74" s="1771"/>
      <c r="S74" s="1771"/>
      <c r="T74" s="1772"/>
      <c r="U74" s="12"/>
      <c r="V74" s="12"/>
      <c r="W74" s="13"/>
      <c r="X74" s="12"/>
      <c r="Y74" s="12"/>
      <c r="Z74" s="12"/>
      <c r="AA74" s="12"/>
      <c r="AB74" s="12"/>
      <c r="AC74" s="12"/>
      <c r="AD74" s="12"/>
      <c r="AE74" s="12"/>
      <c r="AF74" s="12"/>
      <c r="AG74" s="12"/>
      <c r="AH74" s="12"/>
      <c r="AI74" s="10"/>
      <c r="AJ74" s="12"/>
      <c r="AK74" s="10"/>
      <c r="AL74" s="10"/>
      <c r="AM74" s="10"/>
      <c r="AN74" s="10"/>
      <c r="AO74" s="12"/>
      <c r="AP74" s="15"/>
      <c r="AQ74" s="15"/>
      <c r="AR74" s="930"/>
      <c r="AS74" s="13"/>
      <c r="AT74" s="13"/>
      <c r="AU74" s="559"/>
      <c r="AV74" s="557"/>
      <c r="AW74" s="557"/>
      <c r="AX74" s="557"/>
      <c r="AY74" s="557"/>
      <c r="AZ74" s="557"/>
      <c r="BA74" s="557"/>
      <c r="BB74" s="557"/>
      <c r="BC74" s="557"/>
      <c r="BD74" s="84"/>
      <c r="BE74" s="554"/>
      <c r="BF74" s="14"/>
      <c r="BG74" s="12"/>
      <c r="BH74" s="940"/>
      <c r="BI74" s="12"/>
      <c r="BJ74" s="941"/>
      <c r="BK74" s="12"/>
    </row>
    <row r="75" spans="1:63" ht="12" customHeight="1">
      <c r="A75" s="36"/>
      <c r="B75" s="12"/>
      <c r="C75" s="1770"/>
      <c r="D75" s="1771"/>
      <c r="E75" s="1771"/>
      <c r="F75" s="1771"/>
      <c r="G75" s="1771"/>
      <c r="H75" s="1771"/>
      <c r="I75" s="1771"/>
      <c r="J75" s="1771"/>
      <c r="K75" s="1771"/>
      <c r="L75" s="1771"/>
      <c r="M75" s="1771"/>
      <c r="N75" s="1771"/>
      <c r="O75" s="1771"/>
      <c r="P75" s="1771"/>
      <c r="Q75" s="1771"/>
      <c r="R75" s="1771"/>
      <c r="S75" s="1771"/>
      <c r="T75" s="1772"/>
      <c r="U75" s="12"/>
      <c r="V75" s="12"/>
      <c r="W75" s="13"/>
      <c r="X75" s="12"/>
      <c r="Y75" s="12"/>
      <c r="Z75" s="12"/>
      <c r="AA75" s="12"/>
      <c r="AB75" s="12"/>
      <c r="AC75" s="12"/>
      <c r="AD75" s="12"/>
      <c r="AE75" s="12"/>
      <c r="AF75" s="12"/>
      <c r="AG75" s="12"/>
      <c r="AH75" s="12"/>
      <c r="AI75" s="10"/>
      <c r="AJ75" s="12"/>
      <c r="AK75" s="10"/>
      <c r="AL75" s="10"/>
      <c r="AM75" s="10"/>
      <c r="AN75" s="10"/>
      <c r="AO75" s="12"/>
      <c r="AP75" s="15"/>
      <c r="AQ75" s="15"/>
      <c r="AR75" s="18"/>
      <c r="AU75" s="559"/>
      <c r="AV75" s="19"/>
      <c r="AW75" s="19"/>
      <c r="AX75" s="19"/>
      <c r="AY75" s="19"/>
      <c r="AZ75" s="19"/>
      <c r="BA75" s="19"/>
      <c r="BB75" s="19"/>
      <c r="BC75" s="19"/>
      <c r="BD75" s="12"/>
      <c r="BE75" s="36"/>
      <c r="BF75" s="36"/>
      <c r="BH75" s="12"/>
      <c r="BJ75" s="36"/>
      <c r="BK75" s="12"/>
    </row>
    <row r="76" spans="1:63" s="42" customFormat="1" ht="12" customHeight="1" thickBot="1">
      <c r="A76" s="12"/>
      <c r="B76" s="12"/>
      <c r="C76" s="1773"/>
      <c r="D76" s="1774"/>
      <c r="E76" s="1774"/>
      <c r="F76" s="1774"/>
      <c r="G76" s="1774"/>
      <c r="H76" s="1774"/>
      <c r="I76" s="1774"/>
      <c r="J76" s="1774"/>
      <c r="K76" s="1774"/>
      <c r="L76" s="1774"/>
      <c r="M76" s="1774"/>
      <c r="N76" s="1774"/>
      <c r="O76" s="1774"/>
      <c r="P76" s="1774"/>
      <c r="Q76" s="1774"/>
      <c r="R76" s="1774"/>
      <c r="S76" s="1774"/>
      <c r="T76" s="1775"/>
      <c r="U76" s="12"/>
      <c r="V76" s="12"/>
      <c r="W76" s="13"/>
      <c r="X76" s="12"/>
      <c r="Y76" s="12"/>
      <c r="Z76" s="12"/>
      <c r="AA76" s="12"/>
      <c r="AB76" s="12"/>
      <c r="AC76" s="12"/>
      <c r="AD76" s="12"/>
      <c r="AE76" s="12"/>
      <c r="AF76" s="12"/>
      <c r="AG76" s="12"/>
      <c r="AH76" s="12"/>
      <c r="AI76" s="12"/>
      <c r="AJ76" s="12"/>
      <c r="AK76" s="12"/>
      <c r="AL76" s="12"/>
      <c r="AM76" s="12"/>
      <c r="AN76" s="12"/>
      <c r="AO76" s="12"/>
      <c r="AP76" s="15"/>
      <c r="AQ76" s="15"/>
      <c r="AR76" s="32"/>
      <c r="AS76" s="32"/>
      <c r="AT76" s="32"/>
      <c r="AU76" s="559"/>
      <c r="AV76" s="19"/>
      <c r="AW76" s="19"/>
      <c r="AX76" s="19"/>
      <c r="AY76" s="19"/>
      <c r="AZ76" s="19"/>
      <c r="BA76" s="19"/>
      <c r="BB76" s="19"/>
      <c r="BC76" s="19"/>
      <c r="BK76" s="12"/>
    </row>
    <row r="77" spans="1:63" ht="13.5" customHeight="1">
      <c r="A77" s="36"/>
      <c r="B77" s="12"/>
      <c r="C77" s="13"/>
      <c r="D77" s="13"/>
      <c r="E77" s="12"/>
      <c r="F77" s="554"/>
      <c r="G77" s="554"/>
      <c r="H77" s="554"/>
      <c r="I77" s="554"/>
      <c r="J77" s="554"/>
      <c r="K77" s="554"/>
      <c r="L77" s="554"/>
      <c r="M77" s="554"/>
      <c r="N77" s="84"/>
      <c r="O77" s="554"/>
      <c r="P77" s="14"/>
      <c r="Q77" s="113"/>
      <c r="R77" s="553"/>
      <c r="S77" s="655"/>
      <c r="T77" s="12"/>
      <c r="U77" s="12"/>
      <c r="V77" s="12"/>
      <c r="W77" s="13"/>
      <c r="X77" s="12"/>
      <c r="Y77" s="12"/>
      <c r="Z77" s="12"/>
      <c r="AA77" s="12"/>
      <c r="AB77" s="12"/>
      <c r="AC77" s="12"/>
      <c r="AD77" s="12"/>
      <c r="AE77" s="12"/>
      <c r="AF77" s="12"/>
      <c r="AG77" s="12"/>
      <c r="AH77" s="12"/>
      <c r="AI77" s="10"/>
      <c r="AJ77" s="12"/>
      <c r="AK77" s="10"/>
      <c r="AL77" s="10"/>
      <c r="AM77" s="10"/>
      <c r="AN77" s="10"/>
      <c r="AO77" s="12"/>
      <c r="AP77" s="15"/>
      <c r="AQ77" s="15"/>
      <c r="AR77" s="13"/>
      <c r="AS77" s="13"/>
      <c r="AT77" s="12"/>
      <c r="AU77" s="559"/>
      <c r="AV77" s="19"/>
      <c r="AW77" s="19"/>
      <c r="AX77" s="19"/>
      <c r="AY77" s="19"/>
      <c r="AZ77" s="19"/>
      <c r="BA77" s="19"/>
      <c r="BB77" s="19"/>
      <c r="BC77" s="19"/>
      <c r="BD77" s="12"/>
      <c r="BK77" s="32"/>
    </row>
    <row r="78" spans="1:63">
      <c r="A78" s="36"/>
      <c r="B78" s="12"/>
      <c r="C78" s="13"/>
      <c r="D78" s="13"/>
      <c r="E78" s="12"/>
      <c r="F78" s="554"/>
      <c r="G78" s="554"/>
      <c r="H78" s="554"/>
      <c r="I78" s="554"/>
      <c r="J78" s="554"/>
      <c r="K78" s="554"/>
      <c r="L78" s="554"/>
      <c r="M78" s="554"/>
      <c r="N78" s="84"/>
      <c r="O78" s="554"/>
      <c r="P78" s="14"/>
      <c r="Q78" s="113"/>
      <c r="R78" s="553"/>
      <c r="S78" s="655"/>
      <c r="T78" s="12"/>
      <c r="U78" s="12"/>
      <c r="V78" s="12"/>
      <c r="W78" s="13"/>
      <c r="X78" s="12"/>
      <c r="Y78" s="12"/>
      <c r="Z78" s="12"/>
      <c r="AA78" s="12"/>
      <c r="AB78" s="12"/>
      <c r="AC78" s="12"/>
      <c r="AD78" s="12"/>
      <c r="AE78" s="12"/>
      <c r="AF78" s="12"/>
      <c r="AG78" s="12"/>
      <c r="AH78" s="12"/>
      <c r="AI78" s="10"/>
      <c r="AJ78" s="12"/>
      <c r="AK78" s="10"/>
      <c r="AL78" s="10"/>
      <c r="AM78" s="10"/>
      <c r="AN78" s="10"/>
      <c r="AO78" s="12"/>
      <c r="AP78" s="15"/>
      <c r="AQ78" s="15"/>
      <c r="AR78" s="13"/>
      <c r="AS78" s="13"/>
      <c r="BK78" s="32"/>
    </row>
    <row r="79" spans="1:63" ht="14.25" customHeight="1">
      <c r="A79" s="36"/>
      <c r="B79" s="12"/>
      <c r="C79" s="13"/>
      <c r="D79" s="13"/>
      <c r="E79" s="12"/>
      <c r="F79" s="554"/>
      <c r="G79" s="554"/>
      <c r="H79" s="554"/>
      <c r="I79" s="554"/>
      <c r="J79" s="554"/>
      <c r="K79" s="554"/>
      <c r="L79" s="554"/>
      <c r="M79" s="554"/>
      <c r="N79" s="84"/>
      <c r="O79" s="554"/>
      <c r="P79" s="14"/>
      <c r="Q79" s="113"/>
      <c r="R79" s="553"/>
      <c r="S79" s="655"/>
      <c r="T79" s="12"/>
      <c r="U79" s="12"/>
      <c r="V79" s="12"/>
      <c r="W79" s="13"/>
      <c r="X79" s="12"/>
      <c r="Y79" s="12"/>
      <c r="Z79" s="12"/>
      <c r="AA79" s="12"/>
      <c r="AB79" s="12"/>
      <c r="AC79" s="12"/>
      <c r="AD79" s="12"/>
      <c r="AE79" s="12"/>
      <c r="AF79" s="12"/>
      <c r="AG79" s="12"/>
      <c r="AH79" s="12"/>
      <c r="AI79" s="10"/>
      <c r="AJ79" s="12"/>
      <c r="AK79" s="10"/>
      <c r="AL79" s="10"/>
      <c r="AM79" s="10"/>
      <c r="AN79" s="10"/>
      <c r="AO79" s="12"/>
      <c r="AP79" s="15"/>
      <c r="AQ79" s="15"/>
      <c r="AR79" s="13"/>
      <c r="AS79" s="13"/>
      <c r="BK79" s="14"/>
    </row>
    <row r="80" spans="1:63">
      <c r="D80" s="12"/>
      <c r="E80" s="12"/>
      <c r="F80" s="12"/>
      <c r="G80" s="12"/>
      <c r="H80" s="12"/>
      <c r="I80" s="12"/>
      <c r="J80" s="12"/>
      <c r="K80" s="12"/>
      <c r="L80" s="12"/>
      <c r="M80" s="12"/>
      <c r="N80" s="10"/>
      <c r="O80" s="12"/>
      <c r="P80" s="10"/>
      <c r="Q80" s="10"/>
      <c r="R80" s="10"/>
      <c r="S80" s="10"/>
      <c r="T80" s="12"/>
      <c r="U80" s="12"/>
      <c r="V80" s="12"/>
      <c r="W80" s="12"/>
      <c r="X80" s="12"/>
      <c r="Y80" s="12"/>
      <c r="Z80" s="32"/>
      <c r="AA80" s="10"/>
      <c r="AB80" s="10"/>
      <c r="AC80" s="10"/>
      <c r="AD80" s="10"/>
      <c r="AE80" s="10"/>
      <c r="AF80" s="10"/>
      <c r="AG80" s="10"/>
      <c r="AH80" s="10"/>
      <c r="AI80" s="32"/>
      <c r="AJ80" s="238"/>
      <c r="AK80" s="238"/>
      <c r="AL80" s="238"/>
      <c r="AM80" s="238"/>
      <c r="AN80" s="238"/>
      <c r="AO80" s="238"/>
      <c r="AP80" s="15"/>
      <c r="AQ80" s="15"/>
      <c r="AR80" s="13"/>
      <c r="AS80" s="13"/>
      <c r="BK80" s="59"/>
    </row>
    <row r="81" spans="1:63" ht="14.25" customHeight="1">
      <c r="D81" s="12"/>
      <c r="E81" s="12"/>
      <c r="F81" s="12"/>
      <c r="G81" s="12"/>
      <c r="H81" s="12"/>
      <c r="I81" s="12"/>
      <c r="J81" s="12"/>
      <c r="K81" s="12"/>
      <c r="L81" s="12"/>
      <c r="M81" s="12"/>
      <c r="N81" s="10"/>
      <c r="O81" s="12"/>
      <c r="P81" s="10"/>
      <c r="Q81" s="10"/>
      <c r="R81" s="10"/>
      <c r="S81" s="10"/>
      <c r="T81" s="12"/>
      <c r="U81" s="12"/>
      <c r="V81" s="12"/>
      <c r="W81" s="12"/>
      <c r="X81" s="12"/>
      <c r="Y81" s="12"/>
      <c r="Z81" s="559"/>
      <c r="AA81" s="557"/>
      <c r="AB81" s="557"/>
      <c r="AC81" s="557"/>
      <c r="AD81" s="557"/>
      <c r="AE81" s="557"/>
      <c r="AF81" s="557"/>
      <c r="AG81" s="557"/>
      <c r="AH81" s="557"/>
      <c r="AI81" s="240"/>
      <c r="AJ81" s="32"/>
      <c r="AK81" s="32"/>
      <c r="AL81" s="32"/>
      <c r="AM81" s="32"/>
      <c r="AN81" s="32"/>
      <c r="AO81" s="32"/>
      <c r="AP81" s="15"/>
      <c r="AQ81" s="15"/>
      <c r="AR81" s="13"/>
      <c r="AS81" s="13"/>
      <c r="BK81" s="59"/>
    </row>
    <row r="82" spans="1:63">
      <c r="D82" s="12"/>
      <c r="E82" s="12"/>
      <c r="F82" s="12"/>
      <c r="G82" s="12"/>
      <c r="H82" s="12"/>
      <c r="I82" s="12"/>
      <c r="J82" s="12"/>
      <c r="K82" s="12"/>
      <c r="L82" s="12"/>
      <c r="M82" s="12"/>
      <c r="N82" s="10"/>
      <c r="O82" s="12"/>
      <c r="P82" s="10"/>
      <c r="Q82" s="10"/>
      <c r="R82" s="10"/>
      <c r="S82" s="10"/>
      <c r="T82" s="12"/>
      <c r="U82" s="12"/>
      <c r="V82" s="12"/>
      <c r="W82" s="12"/>
      <c r="X82" s="12"/>
      <c r="Y82" s="12"/>
      <c r="Z82" s="559"/>
      <c r="AA82" s="19"/>
      <c r="AB82" s="19"/>
      <c r="AC82" s="19"/>
      <c r="AD82" s="19"/>
      <c r="AE82" s="19"/>
      <c r="AF82" s="19"/>
      <c r="AG82" s="19"/>
      <c r="AH82" s="19"/>
      <c r="AI82" s="240"/>
      <c r="AJ82" s="32"/>
      <c r="AK82" s="32"/>
      <c r="AL82" s="32"/>
      <c r="AM82" s="32"/>
      <c r="AN82" s="32"/>
      <c r="AO82" s="32"/>
      <c r="AP82" s="15"/>
      <c r="AQ82" s="15"/>
      <c r="AR82" s="13"/>
      <c r="AS82" s="13"/>
      <c r="BK82" s="59"/>
    </row>
    <row r="83" spans="1:63" ht="14.25" customHeight="1">
      <c r="D83" s="12"/>
      <c r="E83" s="12"/>
      <c r="F83" s="12"/>
      <c r="G83" s="12"/>
      <c r="H83" s="12"/>
      <c r="I83" s="12"/>
      <c r="J83" s="12"/>
      <c r="K83" s="12"/>
      <c r="L83" s="12"/>
      <c r="M83" s="12"/>
      <c r="N83" s="10"/>
      <c r="O83" s="12"/>
      <c r="P83" s="10"/>
      <c r="Q83" s="10"/>
      <c r="R83" s="10"/>
      <c r="S83" s="10"/>
      <c r="T83" s="12"/>
      <c r="U83" s="12"/>
      <c r="V83" s="12"/>
      <c r="W83" s="12"/>
      <c r="X83" s="12"/>
      <c r="Y83" s="12"/>
      <c r="Z83" s="559"/>
      <c r="AA83" s="19"/>
      <c r="AB83" s="19"/>
      <c r="AC83" s="19"/>
      <c r="AD83" s="19"/>
      <c r="AE83" s="19"/>
      <c r="AF83" s="19"/>
      <c r="AG83" s="19"/>
      <c r="AH83" s="19"/>
      <c r="AI83" s="240"/>
      <c r="AJ83" s="68"/>
      <c r="AK83" s="32"/>
      <c r="AL83" s="32"/>
      <c r="AM83" s="32"/>
      <c r="AN83" s="32"/>
      <c r="AO83" s="32"/>
      <c r="AP83" s="15"/>
      <c r="AQ83" s="15"/>
      <c r="AR83" s="13"/>
      <c r="AS83" s="13"/>
      <c r="BK83" s="59"/>
    </row>
    <row r="84" spans="1:63">
      <c r="B84" s="60"/>
      <c r="C84" s="60"/>
      <c r="D84" s="32"/>
      <c r="E84" s="12"/>
      <c r="F84" s="12"/>
      <c r="G84" s="12"/>
      <c r="H84" s="12"/>
      <c r="I84" s="12"/>
      <c r="J84" s="12"/>
      <c r="K84" s="12"/>
      <c r="L84" s="12"/>
      <c r="M84" s="12"/>
      <c r="N84" s="10"/>
      <c r="O84" s="12"/>
      <c r="P84" s="10"/>
      <c r="Q84" s="10"/>
      <c r="R84" s="10"/>
      <c r="S84" s="10"/>
      <c r="T84" s="12"/>
      <c r="U84" s="12"/>
      <c r="V84" s="12"/>
      <c r="W84" s="32"/>
      <c r="X84" s="32"/>
      <c r="Y84" s="32"/>
      <c r="Z84" s="559"/>
      <c r="AA84" s="19"/>
      <c r="AB84" s="19"/>
      <c r="AC84" s="19"/>
      <c r="AD84" s="19"/>
      <c r="AE84" s="19"/>
      <c r="AF84" s="19"/>
      <c r="AG84" s="19"/>
      <c r="AH84" s="19"/>
      <c r="AI84" s="240"/>
      <c r="AJ84" s="32"/>
      <c r="AK84" s="32"/>
      <c r="AL84" s="32"/>
      <c r="AM84" s="32"/>
      <c r="AN84" s="32"/>
      <c r="AO84" s="32"/>
      <c r="AP84" s="15"/>
      <c r="AQ84" s="15"/>
      <c r="AR84" s="559"/>
      <c r="AS84" s="13"/>
      <c r="BK84" s="59"/>
    </row>
    <row r="85" spans="1:63" ht="14.25" customHeight="1">
      <c r="B85" s="60"/>
      <c r="C85" s="60"/>
      <c r="D85" s="32"/>
      <c r="E85" s="12"/>
      <c r="F85" s="12"/>
      <c r="G85" s="12"/>
      <c r="H85" s="12"/>
      <c r="I85" s="12"/>
      <c r="J85" s="12"/>
      <c r="K85" s="12"/>
      <c r="L85" s="12"/>
      <c r="M85" s="12"/>
      <c r="N85" s="10"/>
      <c r="O85" s="12"/>
      <c r="P85" s="10"/>
      <c r="Q85" s="10"/>
      <c r="R85" s="10"/>
      <c r="S85" s="10"/>
      <c r="T85" s="12"/>
      <c r="U85" s="12"/>
      <c r="V85" s="12"/>
      <c r="W85" s="32"/>
      <c r="X85" s="32"/>
      <c r="Y85" s="32"/>
      <c r="Z85" s="559"/>
      <c r="AA85" s="241"/>
      <c r="AB85" s="241"/>
      <c r="AC85" s="241"/>
      <c r="AD85" s="241"/>
      <c r="AE85" s="241"/>
      <c r="AF85" s="241"/>
      <c r="AG85" s="241"/>
      <c r="AH85" s="241"/>
      <c r="AI85" s="10"/>
      <c r="AJ85" s="32"/>
      <c r="AK85" s="32"/>
      <c r="AL85" s="32"/>
      <c r="AM85" s="32"/>
      <c r="AN85" s="32"/>
      <c r="AO85" s="32"/>
      <c r="AP85" s="15"/>
      <c r="AQ85" s="15"/>
      <c r="AR85" s="556"/>
      <c r="AS85" s="13"/>
      <c r="AT85" s="552"/>
      <c r="AU85" s="237"/>
      <c r="AV85" s="14"/>
      <c r="AW85" s="14"/>
      <c r="AX85" s="14"/>
      <c r="AY85" s="250"/>
      <c r="AZ85" s="250"/>
      <c r="BA85" s="236"/>
      <c r="BB85" s="250"/>
      <c r="BC85" s="250"/>
      <c r="BD85" s="251"/>
      <c r="BE85" s="251"/>
      <c r="BF85" s="16"/>
      <c r="BG85" s="84"/>
      <c r="BH85" s="249"/>
      <c r="BI85" s="84"/>
      <c r="BJ85" s="164"/>
      <c r="BK85" s="59"/>
    </row>
    <row r="86" spans="1:63">
      <c r="B86" s="60"/>
      <c r="C86" s="60"/>
      <c r="D86" s="32"/>
      <c r="E86" s="12"/>
      <c r="F86" s="12"/>
      <c r="G86" s="12"/>
      <c r="H86" s="12"/>
      <c r="I86" s="12"/>
      <c r="J86" s="12"/>
      <c r="K86" s="12"/>
      <c r="L86" s="12"/>
      <c r="M86" s="12"/>
      <c r="N86" s="10"/>
      <c r="O86" s="12"/>
      <c r="P86" s="10"/>
      <c r="Q86" s="10"/>
      <c r="R86" s="10"/>
      <c r="S86" s="10"/>
      <c r="T86" s="12"/>
      <c r="U86" s="12"/>
      <c r="V86" s="12"/>
      <c r="W86" s="32"/>
      <c r="X86" s="32"/>
      <c r="Y86" s="32"/>
      <c r="Z86" s="32"/>
      <c r="AA86" s="32"/>
      <c r="AB86" s="32"/>
      <c r="AC86" s="32"/>
      <c r="AD86" s="32"/>
      <c r="AE86" s="32"/>
      <c r="AF86" s="32"/>
      <c r="AG86" s="32"/>
      <c r="AH86" s="32"/>
      <c r="AI86" s="10"/>
      <c r="AJ86" s="12"/>
      <c r="AK86" s="10"/>
      <c r="AL86" s="10"/>
      <c r="AM86" s="10"/>
      <c r="AN86" s="10"/>
      <c r="AO86" s="12"/>
      <c r="AP86" s="15"/>
      <c r="AQ86" s="15"/>
      <c r="AR86" s="552"/>
      <c r="AS86" s="13"/>
      <c r="AT86" s="552"/>
      <c r="AU86" s="117"/>
      <c r="AV86" s="554"/>
      <c r="AW86" s="554"/>
      <c r="AX86" s="554"/>
      <c r="AY86" s="554"/>
      <c r="AZ86" s="554"/>
      <c r="BA86" s="554"/>
      <c r="BB86" s="554"/>
      <c r="BC86" s="554"/>
      <c r="BD86" s="84"/>
      <c r="BE86" s="554"/>
      <c r="BF86" s="14"/>
      <c r="BG86" s="113"/>
      <c r="BH86" s="12"/>
      <c r="BI86" s="14"/>
      <c r="BJ86" s="12"/>
      <c r="BK86" s="59"/>
    </row>
    <row r="87" spans="1:63">
      <c r="B87" s="60"/>
      <c r="C87" s="60"/>
      <c r="D87" s="32"/>
      <c r="E87" s="12"/>
      <c r="F87" s="12"/>
      <c r="G87" s="12"/>
      <c r="H87" s="12"/>
      <c r="I87" s="12"/>
      <c r="J87" s="12"/>
      <c r="K87" s="12"/>
      <c r="L87" s="12"/>
      <c r="M87" s="12"/>
      <c r="N87" s="10"/>
      <c r="O87" s="12"/>
      <c r="P87" s="10"/>
      <c r="Q87" s="10"/>
      <c r="R87" s="10"/>
      <c r="S87" s="10"/>
      <c r="T87" s="12"/>
      <c r="U87" s="12"/>
      <c r="V87" s="12"/>
      <c r="W87" s="32"/>
      <c r="X87" s="32"/>
      <c r="Y87" s="32"/>
      <c r="Z87" s="557"/>
      <c r="AA87" s="557"/>
      <c r="AB87" s="557"/>
      <c r="AC87" s="557"/>
      <c r="AD87" s="557"/>
      <c r="AE87" s="557"/>
      <c r="AF87" s="557"/>
      <c r="AG87" s="557"/>
      <c r="AH87" s="557"/>
      <c r="AI87" s="557"/>
      <c r="AJ87" s="242"/>
      <c r="AK87" s="10"/>
      <c r="AL87" s="10"/>
      <c r="AM87" s="10"/>
      <c r="AN87" s="10"/>
      <c r="AO87" s="12"/>
      <c r="AP87" s="15"/>
      <c r="AQ87" s="15"/>
      <c r="AR87" s="552"/>
      <c r="AS87" s="13"/>
      <c r="AT87" s="552"/>
      <c r="AU87" s="117"/>
      <c r="AV87" s="554"/>
      <c r="AW87" s="554"/>
      <c r="AX87" s="554"/>
      <c r="AY87" s="554"/>
      <c r="AZ87" s="554"/>
      <c r="BA87" s="554"/>
      <c r="BB87" s="554"/>
      <c r="BC87" s="554"/>
      <c r="BD87" s="84"/>
      <c r="BE87" s="554"/>
      <c r="BF87" s="14"/>
      <c r="BG87" s="113"/>
      <c r="BH87" s="10"/>
      <c r="BI87" s="14"/>
      <c r="BJ87" s="12"/>
      <c r="BK87" s="59"/>
    </row>
    <row r="88" spans="1:63">
      <c r="B88" s="47"/>
      <c r="C88" s="47"/>
      <c r="D88" s="10"/>
      <c r="E88" s="12"/>
      <c r="F88" s="12"/>
      <c r="G88" s="12"/>
      <c r="H88" s="12"/>
      <c r="I88" s="12"/>
      <c r="J88" s="12"/>
      <c r="K88" s="12"/>
      <c r="L88" s="12"/>
      <c r="M88" s="12"/>
      <c r="N88" s="10"/>
      <c r="O88" s="12"/>
      <c r="P88" s="10"/>
      <c r="Q88" s="10"/>
      <c r="R88" s="10"/>
      <c r="S88" s="10"/>
      <c r="T88" s="12"/>
      <c r="U88" s="12"/>
      <c r="V88" s="12"/>
      <c r="W88" s="10"/>
      <c r="X88" s="10"/>
      <c r="Y88" s="10"/>
      <c r="Z88" s="557"/>
      <c r="AA88" s="557"/>
      <c r="AB88" s="557"/>
      <c r="AC88" s="557"/>
      <c r="AD88" s="557"/>
      <c r="AE88" s="557"/>
      <c r="AF88" s="557"/>
      <c r="AG88" s="557"/>
      <c r="AH88" s="557"/>
      <c r="AI88" s="557"/>
      <c r="AJ88" s="12"/>
      <c r="AK88" s="10"/>
      <c r="AL88" s="10"/>
      <c r="AM88" s="10"/>
      <c r="AN88" s="10"/>
      <c r="AO88" s="12"/>
      <c r="AP88" s="15"/>
      <c r="AQ88" s="15"/>
      <c r="AR88" s="552"/>
      <c r="AS88" s="13"/>
      <c r="AT88" s="552"/>
      <c r="AU88" s="117"/>
      <c r="AV88" s="554"/>
      <c r="AW88" s="554"/>
      <c r="AX88" s="554"/>
      <c r="AY88" s="554"/>
      <c r="AZ88" s="554"/>
      <c r="BA88" s="554"/>
      <c r="BB88" s="554"/>
      <c r="BC88" s="554"/>
      <c r="BD88" s="84"/>
      <c r="BE88" s="554"/>
      <c r="BF88" s="14"/>
      <c r="BG88" s="113"/>
      <c r="BH88" s="12"/>
      <c r="BI88" s="14"/>
      <c r="BJ88" s="12"/>
      <c r="BK88" s="59"/>
    </row>
    <row r="89" spans="1:63">
      <c r="B89" s="47"/>
      <c r="C89" s="47"/>
      <c r="D89" s="10"/>
      <c r="E89" s="12"/>
      <c r="F89" s="12"/>
      <c r="G89" s="12"/>
      <c r="H89" s="12"/>
      <c r="I89" s="12"/>
      <c r="J89" s="12"/>
      <c r="K89" s="12"/>
      <c r="L89" s="12"/>
      <c r="M89" s="12"/>
      <c r="N89" s="10"/>
      <c r="O89" s="12"/>
      <c r="P89" s="10"/>
      <c r="Q89" s="10"/>
      <c r="R89" s="10"/>
      <c r="S89" s="10"/>
      <c r="T89" s="12"/>
      <c r="U89" s="12"/>
      <c r="V89" s="12"/>
      <c r="W89" s="10"/>
      <c r="X89" s="10"/>
      <c r="Y89" s="10"/>
      <c r="Z89" s="12"/>
      <c r="AA89" s="12"/>
      <c r="AB89" s="12"/>
      <c r="AC89" s="12"/>
      <c r="AD89" s="12"/>
      <c r="AE89" s="12"/>
      <c r="AF89" s="12"/>
      <c r="AG89" s="12"/>
      <c r="AH89" s="12"/>
      <c r="AI89" s="10"/>
      <c r="AJ89" s="12"/>
      <c r="AK89" s="10"/>
      <c r="AL89" s="10"/>
      <c r="AM89" s="10"/>
      <c r="AN89" s="10"/>
      <c r="AO89" s="12"/>
      <c r="AP89" s="15"/>
      <c r="AQ89" s="15"/>
      <c r="AR89" s="552"/>
      <c r="AS89" s="13"/>
      <c r="AT89" s="552"/>
      <c r="AU89" s="117"/>
      <c r="AV89" s="554"/>
      <c r="AW89" s="554"/>
      <c r="AX89" s="554"/>
      <c r="AY89" s="554"/>
      <c r="AZ89" s="554"/>
      <c r="BA89" s="554"/>
      <c r="BB89" s="554"/>
      <c r="BC89" s="554"/>
      <c r="BD89" s="84"/>
      <c r="BE89" s="554"/>
      <c r="BF89" s="14"/>
      <c r="BG89" s="113"/>
      <c r="BH89" s="12"/>
      <c r="BI89" s="14"/>
      <c r="BJ89" s="12"/>
      <c r="BK89" s="59"/>
    </row>
    <row r="90" spans="1:63">
      <c r="A90" s="36"/>
      <c r="B90" s="13"/>
      <c r="C90" s="552"/>
      <c r="D90" s="32"/>
      <c r="E90" s="559"/>
      <c r="F90" s="19"/>
      <c r="G90" s="19"/>
      <c r="H90" s="19"/>
      <c r="I90" s="19"/>
      <c r="J90" s="19"/>
      <c r="K90" s="19"/>
      <c r="L90" s="19"/>
      <c r="M90" s="19"/>
      <c r="N90" s="10"/>
      <c r="O90" s="19"/>
      <c r="P90" s="19"/>
      <c r="Q90" s="14"/>
      <c r="R90" s="14"/>
      <c r="S90" s="14"/>
      <c r="T90" s="12"/>
      <c r="U90" s="12"/>
      <c r="V90" s="12"/>
      <c r="W90" s="13"/>
      <c r="X90" s="552"/>
      <c r="Y90" s="32"/>
      <c r="Z90" s="559"/>
      <c r="AA90" s="19"/>
      <c r="AB90" s="19"/>
      <c r="AC90" s="19"/>
      <c r="AD90" s="19"/>
      <c r="AE90" s="19"/>
      <c r="AF90" s="19"/>
      <c r="AG90" s="19"/>
      <c r="AH90" s="19"/>
      <c r="AI90" s="10"/>
      <c r="AJ90" s="19"/>
      <c r="AK90" s="19"/>
      <c r="AL90" s="14"/>
      <c r="AM90" s="14"/>
      <c r="AN90" s="14"/>
      <c r="AO90" s="12"/>
      <c r="AP90" s="12"/>
      <c r="AQ90" s="12"/>
      <c r="AR90" s="15"/>
      <c r="AS90" s="13"/>
      <c r="AT90" s="552"/>
      <c r="AU90" s="117"/>
      <c r="AV90" s="14"/>
      <c r="AW90" s="14"/>
      <c r="AX90" s="14"/>
      <c r="AY90" s="250"/>
      <c r="AZ90" s="250"/>
      <c r="BA90" s="236"/>
      <c r="BB90" s="250"/>
      <c r="BC90" s="250"/>
      <c r="BD90" s="251"/>
      <c r="BE90" s="251"/>
      <c r="BF90" s="16"/>
      <c r="BG90" s="84"/>
      <c r="BH90" s="249"/>
      <c r="BI90" s="84"/>
      <c r="BJ90" s="164"/>
      <c r="BK90" s="12"/>
    </row>
    <row r="91" spans="1:63">
      <c r="A91" s="36"/>
      <c r="B91" s="13"/>
      <c r="C91" s="33"/>
      <c r="D91" s="33"/>
      <c r="E91" s="33"/>
      <c r="F91" s="32"/>
      <c r="G91" s="32"/>
      <c r="H91" s="32"/>
      <c r="I91" s="32"/>
      <c r="J91" s="32"/>
      <c r="K91" s="32"/>
      <c r="L91" s="32"/>
      <c r="M91" s="32"/>
      <c r="N91" s="34"/>
      <c r="O91" s="32"/>
      <c r="P91" s="32"/>
      <c r="Q91" s="12"/>
      <c r="R91" s="12"/>
      <c r="S91" s="19"/>
      <c r="T91" s="12"/>
      <c r="U91" s="12"/>
      <c r="V91" s="36"/>
      <c r="W91" s="13"/>
      <c r="X91" s="33"/>
      <c r="Y91" s="33"/>
      <c r="Z91" s="33"/>
      <c r="AA91" s="32"/>
      <c r="AB91" s="32"/>
      <c r="AC91" s="32"/>
      <c r="AD91" s="32"/>
      <c r="AE91" s="32"/>
      <c r="AF91" s="32"/>
      <c r="AG91" s="32"/>
      <c r="AH91" s="32"/>
      <c r="AI91" s="34"/>
      <c r="AJ91" s="32"/>
      <c r="AK91" s="32"/>
      <c r="AL91" s="12"/>
      <c r="AM91" s="12"/>
      <c r="AN91" s="19"/>
      <c r="AO91" s="12"/>
      <c r="AP91" s="12"/>
      <c r="AQ91" s="12"/>
      <c r="AR91" s="15"/>
      <c r="AS91" s="13"/>
      <c r="AT91" s="552"/>
      <c r="AU91" s="117"/>
      <c r="AV91" s="554"/>
      <c r="AW91" s="554"/>
      <c r="AX91" s="554"/>
      <c r="AY91" s="554"/>
      <c r="AZ91" s="554"/>
      <c r="BA91" s="554"/>
      <c r="BB91" s="554"/>
      <c r="BC91" s="554"/>
      <c r="BD91" s="84"/>
      <c r="BE91" s="554"/>
      <c r="BF91" s="14"/>
      <c r="BG91" s="14"/>
      <c r="BH91" s="12"/>
      <c r="BI91" s="14"/>
      <c r="BJ91" s="12"/>
      <c r="BK91" s="12"/>
    </row>
    <row r="92" spans="1:63">
      <c r="A92" s="36"/>
      <c r="B92" s="13"/>
      <c r="C92" s="11"/>
      <c r="D92" s="11"/>
      <c r="E92" s="11"/>
      <c r="F92" s="10"/>
      <c r="G92" s="10"/>
      <c r="H92" s="10"/>
      <c r="I92" s="10"/>
      <c r="J92" s="10"/>
      <c r="K92" s="10"/>
      <c r="L92" s="10"/>
      <c r="M92" s="10"/>
      <c r="N92" s="34"/>
      <c r="O92" s="10"/>
      <c r="P92" s="10"/>
      <c r="Q92" s="12"/>
      <c r="R92" s="12"/>
      <c r="S92" s="12"/>
      <c r="T92" s="12"/>
      <c r="U92" s="12"/>
      <c r="V92" s="36"/>
      <c r="W92" s="13"/>
      <c r="X92" s="11"/>
      <c r="Y92" s="11"/>
      <c r="Z92" s="11"/>
      <c r="AA92" s="10"/>
      <c r="AB92" s="10"/>
      <c r="AC92" s="10"/>
      <c r="AD92" s="10"/>
      <c r="AE92" s="10"/>
      <c r="AF92" s="10"/>
      <c r="AG92" s="10"/>
      <c r="AH92" s="10"/>
      <c r="AI92" s="34"/>
      <c r="AJ92" s="10"/>
      <c r="AK92" s="10"/>
      <c r="AL92" s="12"/>
      <c r="AM92" s="12"/>
      <c r="AN92" s="12"/>
      <c r="AO92" s="12"/>
      <c r="AP92" s="12"/>
      <c r="AQ92" s="12"/>
      <c r="AR92" s="15"/>
      <c r="AS92" s="13"/>
      <c r="AT92" s="552"/>
      <c r="AU92" s="117"/>
      <c r="AV92" s="554"/>
      <c r="AW92" s="554"/>
      <c r="AX92" s="554"/>
      <c r="AY92" s="554"/>
      <c r="AZ92" s="554"/>
      <c r="BA92" s="554"/>
      <c r="BB92" s="554"/>
      <c r="BC92" s="554"/>
      <c r="BD92" s="84"/>
      <c r="BE92" s="554"/>
      <c r="BF92" s="14"/>
      <c r="BG92" s="14"/>
      <c r="BH92" s="12"/>
      <c r="BI92" s="14"/>
      <c r="BJ92" s="12"/>
      <c r="BK92" s="12"/>
    </row>
    <row r="93" spans="1:63">
      <c r="A93" s="36"/>
      <c r="B93" s="13"/>
      <c r="C93" s="33"/>
      <c r="D93" s="33"/>
      <c r="E93" s="33"/>
      <c r="F93" s="19"/>
      <c r="G93" s="19"/>
      <c r="H93" s="19"/>
      <c r="I93" s="19"/>
      <c r="J93" s="19"/>
      <c r="K93" s="19"/>
      <c r="L93" s="29"/>
      <c r="M93" s="29"/>
      <c r="N93" s="34"/>
      <c r="O93" s="19"/>
      <c r="P93" s="19"/>
      <c r="Q93" s="61"/>
      <c r="R93" s="61"/>
      <c r="S93" s="32"/>
      <c r="T93" s="32"/>
      <c r="U93" s="32"/>
      <c r="V93" s="36"/>
      <c r="W93" s="13"/>
      <c r="X93" s="33"/>
      <c r="Y93" s="33"/>
      <c r="Z93" s="33"/>
      <c r="AA93" s="19"/>
      <c r="AB93" s="19"/>
      <c r="AC93" s="19"/>
      <c r="AD93" s="19"/>
      <c r="AE93" s="19"/>
      <c r="AF93" s="19"/>
      <c r="AG93" s="29"/>
      <c r="AH93" s="29"/>
      <c r="AI93" s="34"/>
      <c r="AJ93" s="19"/>
      <c r="AK93" s="19"/>
      <c r="AL93" s="61"/>
      <c r="AM93" s="61"/>
      <c r="AN93" s="32"/>
      <c r="AO93" s="32"/>
      <c r="AP93" s="12"/>
      <c r="AQ93" s="12"/>
      <c r="AR93" s="15"/>
      <c r="AS93" s="13"/>
      <c r="AT93" s="552"/>
      <c r="AU93" s="117"/>
      <c r="AV93" s="554"/>
      <c r="AW93" s="554"/>
      <c r="AX93" s="554"/>
      <c r="AY93" s="554"/>
      <c r="AZ93" s="554"/>
      <c r="BA93" s="554"/>
      <c r="BB93" s="554"/>
      <c r="BC93" s="554"/>
      <c r="BD93" s="84"/>
      <c r="BE93" s="554"/>
      <c r="BF93" s="14"/>
      <c r="BG93" s="14"/>
      <c r="BH93" s="12"/>
      <c r="BI93" s="14"/>
      <c r="BJ93" s="12"/>
      <c r="BK93" s="12"/>
    </row>
    <row r="94" spans="1:63">
      <c r="A94" s="36"/>
      <c r="B94" s="13"/>
      <c r="C94" s="32"/>
      <c r="D94" s="32"/>
      <c r="E94" s="32"/>
      <c r="F94" s="19"/>
      <c r="G94" s="19"/>
      <c r="H94" s="19"/>
      <c r="I94" s="19"/>
      <c r="J94" s="19"/>
      <c r="K94" s="19"/>
      <c r="L94" s="29"/>
      <c r="M94" s="29"/>
      <c r="N94" s="34"/>
      <c r="O94" s="19"/>
      <c r="P94" s="557"/>
      <c r="Q94" s="10"/>
      <c r="R94" s="10"/>
      <c r="S94" s="32"/>
      <c r="T94" s="32"/>
      <c r="U94" s="32"/>
      <c r="V94" s="36"/>
      <c r="W94" s="13"/>
      <c r="X94" s="32"/>
      <c r="Y94" s="32"/>
      <c r="Z94" s="32"/>
      <c r="AA94" s="19"/>
      <c r="AB94" s="19"/>
      <c r="AC94" s="19"/>
      <c r="AD94" s="19"/>
      <c r="AE94" s="19"/>
      <c r="AF94" s="19"/>
      <c r="AG94" s="29"/>
      <c r="AH94" s="29"/>
      <c r="AI94" s="34"/>
      <c r="AJ94" s="19"/>
      <c r="AK94" s="557"/>
      <c r="AL94" s="10"/>
      <c r="AM94" s="10"/>
      <c r="AN94" s="32"/>
      <c r="AO94" s="32"/>
      <c r="AP94" s="15"/>
      <c r="AQ94" s="15"/>
      <c r="AR94" s="15"/>
      <c r="AS94" s="13"/>
      <c r="AT94" s="552"/>
      <c r="AU94" s="237"/>
      <c r="AV94" s="14"/>
      <c r="AW94" s="14"/>
      <c r="AX94" s="14"/>
      <c r="AY94" s="250"/>
      <c r="AZ94" s="250"/>
      <c r="BA94" s="236"/>
      <c r="BB94" s="250"/>
      <c r="BC94" s="250"/>
      <c r="BD94" s="251"/>
      <c r="BE94" s="251"/>
      <c r="BF94" s="16"/>
      <c r="BG94" s="84"/>
      <c r="BH94" s="249"/>
      <c r="BI94" s="84"/>
      <c r="BJ94" s="164"/>
      <c r="BK94" s="12"/>
    </row>
    <row r="95" spans="1:63">
      <c r="A95" s="36"/>
      <c r="B95" s="13"/>
      <c r="C95" s="13"/>
      <c r="D95" s="30"/>
      <c r="E95" s="10"/>
      <c r="F95" s="14"/>
      <c r="G95" s="14"/>
      <c r="H95" s="14"/>
      <c r="I95" s="14"/>
      <c r="J95" s="14"/>
      <c r="K95" s="14"/>
      <c r="L95" s="14"/>
      <c r="M95" s="14"/>
      <c r="N95" s="31"/>
      <c r="O95" s="19"/>
      <c r="P95" s="19"/>
      <c r="Q95" s="20"/>
      <c r="R95" s="20"/>
      <c r="S95" s="32"/>
      <c r="T95" s="32"/>
      <c r="U95" s="32"/>
      <c r="V95" s="36"/>
      <c r="W95" s="13"/>
      <c r="X95" s="13"/>
      <c r="Y95" s="30"/>
      <c r="Z95" s="10"/>
      <c r="AA95" s="14"/>
      <c r="AB95" s="14"/>
      <c r="AC95" s="14"/>
      <c r="AD95" s="14"/>
      <c r="AE95" s="14"/>
      <c r="AF95" s="14"/>
      <c r="AG95" s="14"/>
      <c r="AH95" s="14"/>
      <c r="AI95" s="31"/>
      <c r="AJ95" s="19"/>
      <c r="AK95" s="19"/>
      <c r="AL95" s="20"/>
      <c r="AM95" s="20"/>
      <c r="AN95" s="32"/>
      <c r="AO95" s="32"/>
      <c r="AP95" s="15"/>
      <c r="AQ95" s="15"/>
      <c r="AR95" s="15"/>
      <c r="AS95" s="13"/>
      <c r="AT95" s="552"/>
      <c r="AU95" s="117"/>
      <c r="AV95" s="554"/>
      <c r="AW95" s="554"/>
      <c r="AX95" s="554"/>
      <c r="AY95" s="554"/>
      <c r="AZ95" s="554"/>
      <c r="BA95" s="554"/>
      <c r="BB95" s="554"/>
      <c r="BC95" s="554"/>
      <c r="BD95" s="84"/>
      <c r="BE95" s="554"/>
      <c r="BF95" s="14"/>
      <c r="BG95" s="14"/>
      <c r="BH95" s="12"/>
      <c r="BI95" s="14"/>
      <c r="BJ95" s="12"/>
      <c r="BK95" s="12"/>
    </row>
    <row r="96" spans="1:63">
      <c r="A96" s="36"/>
      <c r="B96" s="13"/>
      <c r="C96" s="13"/>
      <c r="D96" s="32"/>
      <c r="E96" s="559"/>
      <c r="F96" s="19"/>
      <c r="G96" s="19"/>
      <c r="H96" s="19"/>
      <c r="I96" s="19"/>
      <c r="J96" s="19"/>
      <c r="K96" s="19"/>
      <c r="L96" s="29"/>
      <c r="M96" s="29"/>
      <c r="N96" s="31"/>
      <c r="O96" s="12"/>
      <c r="P96" s="12"/>
      <c r="Q96" s="12"/>
      <c r="R96" s="12"/>
      <c r="S96" s="35"/>
      <c r="T96" s="35"/>
      <c r="U96" s="35"/>
      <c r="V96" s="36"/>
      <c r="W96" s="13"/>
      <c r="X96" s="13"/>
      <c r="Y96" s="32"/>
      <c r="Z96" s="559"/>
      <c r="AA96" s="19"/>
      <c r="AB96" s="19"/>
      <c r="AC96" s="19"/>
      <c r="AD96" s="19"/>
      <c r="AE96" s="19"/>
      <c r="AF96" s="19"/>
      <c r="AG96" s="29"/>
      <c r="AH96" s="29"/>
      <c r="AI96" s="31"/>
      <c r="AJ96" s="12"/>
      <c r="AK96" s="12"/>
      <c r="AL96" s="12"/>
      <c r="AM96" s="12"/>
      <c r="AN96" s="35"/>
      <c r="AO96" s="35"/>
      <c r="AP96" s="15"/>
      <c r="AQ96" s="15"/>
      <c r="AR96" s="15"/>
      <c r="AS96" s="13"/>
      <c r="AT96" s="552"/>
      <c r="AU96" s="117"/>
      <c r="AV96" s="554"/>
      <c r="AW96" s="554"/>
      <c r="AX96" s="554"/>
      <c r="AY96" s="554"/>
      <c r="AZ96" s="554"/>
      <c r="BA96" s="554"/>
      <c r="BB96" s="554"/>
      <c r="BC96" s="554"/>
      <c r="BD96" s="84"/>
      <c r="BE96" s="554"/>
      <c r="BF96" s="14"/>
      <c r="BG96" s="14"/>
      <c r="BH96" s="10"/>
      <c r="BI96" s="14"/>
      <c r="BJ96" s="12"/>
      <c r="BK96" s="12"/>
    </row>
    <row r="97" spans="1:63">
      <c r="A97" s="36"/>
      <c r="B97" s="13"/>
      <c r="C97" s="13"/>
      <c r="D97" s="32"/>
      <c r="E97" s="559"/>
      <c r="F97" s="19"/>
      <c r="G97" s="19"/>
      <c r="H97" s="19"/>
      <c r="I97" s="19"/>
      <c r="J97" s="19"/>
      <c r="K97" s="19"/>
      <c r="L97" s="29"/>
      <c r="M97" s="29"/>
      <c r="N97" s="12"/>
      <c r="O97" s="12"/>
      <c r="P97" s="12"/>
      <c r="Q97" s="12"/>
      <c r="R97" s="12"/>
      <c r="S97" s="32"/>
      <c r="T97" s="32"/>
      <c r="U97" s="32"/>
      <c r="V97" s="36"/>
      <c r="W97" s="13"/>
      <c r="X97" s="13"/>
      <c r="Y97" s="32"/>
      <c r="Z97" s="559"/>
      <c r="AA97" s="19"/>
      <c r="AB97" s="19"/>
      <c r="AC97" s="19"/>
      <c r="AD97" s="19"/>
      <c r="AE97" s="19"/>
      <c r="AF97" s="19"/>
      <c r="AG97" s="29"/>
      <c r="AH97" s="29"/>
      <c r="AI97" s="12"/>
      <c r="AJ97" s="12"/>
      <c r="AK97" s="12"/>
      <c r="AL97" s="12"/>
      <c r="AM97" s="12"/>
      <c r="AN97" s="32"/>
      <c r="AO97" s="32"/>
      <c r="AP97" s="15"/>
      <c r="AQ97" s="15"/>
      <c r="AR97" s="15"/>
      <c r="AS97" s="13"/>
      <c r="AT97" s="552"/>
      <c r="AU97" s="117"/>
      <c r="AV97" s="554"/>
      <c r="AW97" s="554"/>
      <c r="AX97" s="554"/>
      <c r="AY97" s="554"/>
      <c r="AZ97" s="554"/>
      <c r="BA97" s="554"/>
      <c r="BB97" s="554"/>
      <c r="BC97" s="554"/>
      <c r="BD97" s="84"/>
      <c r="BE97" s="554"/>
      <c r="BF97" s="14"/>
      <c r="BG97" s="14"/>
      <c r="BH97" s="12"/>
      <c r="BI97" s="14"/>
      <c r="BJ97" s="12"/>
      <c r="BK97" s="12"/>
    </row>
    <row r="98" spans="1:63">
      <c r="A98" s="36"/>
      <c r="B98" s="62"/>
      <c r="C98" s="32"/>
      <c r="D98" s="32"/>
      <c r="E98" s="559"/>
      <c r="F98" s="19"/>
      <c r="G98" s="19"/>
      <c r="H98" s="19"/>
      <c r="I98" s="19"/>
      <c r="J98" s="19"/>
      <c r="K98" s="19"/>
      <c r="L98" s="19"/>
      <c r="M98" s="19"/>
      <c r="N98" s="14"/>
      <c r="O98" s="14"/>
      <c r="P98" s="14"/>
      <c r="Q98" s="61"/>
      <c r="R98" s="61"/>
      <c r="S98" s="32"/>
      <c r="T98" s="32"/>
      <c r="U98" s="32"/>
      <c r="V98" s="36"/>
      <c r="W98" s="62"/>
      <c r="X98" s="32"/>
      <c r="Y98" s="32"/>
      <c r="Z98" s="559"/>
      <c r="AA98" s="19"/>
      <c r="AB98" s="19"/>
      <c r="AC98" s="19"/>
      <c r="AD98" s="19"/>
      <c r="AE98" s="19"/>
      <c r="AF98" s="19"/>
      <c r="AG98" s="19"/>
      <c r="AH98" s="19"/>
      <c r="AI98" s="14"/>
      <c r="AJ98" s="14"/>
      <c r="AK98" s="14"/>
      <c r="AL98" s="61"/>
      <c r="AM98" s="61"/>
      <c r="AN98" s="32"/>
      <c r="AO98" s="32"/>
      <c r="AP98" s="15"/>
      <c r="AQ98" s="15"/>
      <c r="AR98" s="15"/>
      <c r="AS98" s="13"/>
      <c r="AT98" s="552"/>
      <c r="AU98" s="117"/>
      <c r="AV98" s="554"/>
      <c r="AW98" s="554"/>
      <c r="AX98" s="554"/>
      <c r="AY98" s="554"/>
      <c r="AZ98" s="554"/>
      <c r="BA98" s="554"/>
      <c r="BB98" s="554"/>
      <c r="BC98" s="554"/>
      <c r="BD98" s="84"/>
      <c r="BE98" s="554"/>
      <c r="BF98" s="14"/>
      <c r="BG98" s="14"/>
      <c r="BH98" s="12"/>
      <c r="BI98" s="14"/>
      <c r="BJ98" s="12"/>
      <c r="BK98" s="12"/>
    </row>
    <row r="99" spans="1:63">
      <c r="A99" s="36"/>
      <c r="B99" s="32"/>
      <c r="C99" s="32"/>
      <c r="D99" s="32"/>
      <c r="E99" s="559"/>
      <c r="F99" s="19"/>
      <c r="G99" s="19"/>
      <c r="H99" s="19"/>
      <c r="I99" s="19"/>
      <c r="J99" s="19"/>
      <c r="K99" s="19"/>
      <c r="L99" s="29"/>
      <c r="M99" s="29"/>
      <c r="N99" s="19"/>
      <c r="O99" s="19"/>
      <c r="P99" s="19"/>
      <c r="Q99" s="19"/>
      <c r="R99" s="19"/>
      <c r="S99" s="32"/>
      <c r="T99" s="32"/>
      <c r="U99" s="32"/>
      <c r="V99" s="36"/>
      <c r="W99" s="32"/>
      <c r="X99" s="32"/>
      <c r="Y99" s="32"/>
      <c r="Z99" s="559"/>
      <c r="AA99" s="19"/>
      <c r="AB99" s="19"/>
      <c r="AC99" s="19"/>
      <c r="AD99" s="19"/>
      <c r="AE99" s="19"/>
      <c r="AF99" s="19"/>
      <c r="AG99" s="29"/>
      <c r="AH99" s="29"/>
      <c r="AI99" s="19"/>
      <c r="AJ99" s="19"/>
      <c r="AK99" s="19"/>
      <c r="AL99" s="19"/>
      <c r="AM99" s="19"/>
      <c r="AN99" s="32"/>
      <c r="AO99" s="32"/>
      <c r="AP99" s="15"/>
      <c r="AQ99" s="15"/>
      <c r="AR99" s="15"/>
      <c r="AS99" s="13"/>
      <c r="AT99" s="552"/>
      <c r="AU99" s="117"/>
      <c r="AV99" s="554"/>
      <c r="AW99" s="554"/>
      <c r="AX99" s="554"/>
      <c r="AY99" s="554"/>
      <c r="AZ99" s="554"/>
      <c r="BA99" s="554"/>
      <c r="BB99" s="554"/>
      <c r="BC99" s="554"/>
      <c r="BD99" s="84"/>
      <c r="BE99" s="554"/>
      <c r="BF99" s="14"/>
      <c r="BG99" s="12"/>
      <c r="BH99" s="12"/>
      <c r="BI99" s="12"/>
      <c r="BJ99" s="12"/>
      <c r="BK99" s="12"/>
    </row>
    <row r="100" spans="1:63">
      <c r="B100" s="13"/>
      <c r="C100" s="12"/>
      <c r="D100" s="12"/>
      <c r="E100" s="12"/>
      <c r="F100" s="12"/>
      <c r="G100" s="12"/>
      <c r="H100" s="12"/>
      <c r="I100" s="12"/>
      <c r="J100" s="12"/>
      <c r="K100" s="12"/>
      <c r="L100" s="12"/>
      <c r="M100" s="12"/>
      <c r="N100" s="10"/>
      <c r="O100" s="12"/>
      <c r="P100" s="10"/>
      <c r="Q100" s="10"/>
      <c r="R100" s="10"/>
      <c r="S100" s="12"/>
      <c r="T100" s="12"/>
      <c r="U100" s="12"/>
      <c r="W100" s="13"/>
      <c r="X100" s="12"/>
      <c r="Y100" s="12"/>
      <c r="Z100" s="12"/>
      <c r="AA100" s="12"/>
      <c r="AB100" s="12"/>
      <c r="AC100" s="12"/>
      <c r="AD100" s="12"/>
      <c r="AE100" s="12"/>
      <c r="AF100" s="12"/>
      <c r="AG100" s="12"/>
      <c r="AH100" s="12"/>
      <c r="AI100" s="10"/>
      <c r="AJ100" s="12"/>
      <c r="AK100" s="10"/>
      <c r="AL100" s="10"/>
      <c r="AM100" s="10"/>
      <c r="AN100" s="12"/>
      <c r="AO100" s="12"/>
      <c r="AP100" s="15"/>
      <c r="AQ100" s="15"/>
      <c r="AR100" s="15"/>
      <c r="AS100" s="13"/>
      <c r="AT100" s="552"/>
      <c r="AU100" s="237"/>
      <c r="AV100" s="14"/>
      <c r="AW100" s="14"/>
      <c r="AX100" s="14"/>
      <c r="AY100" s="250"/>
      <c r="AZ100" s="250"/>
      <c r="BA100" s="236"/>
      <c r="BB100" s="250"/>
      <c r="BC100" s="250"/>
      <c r="BD100" s="251"/>
      <c r="BE100" s="251"/>
      <c r="BF100" s="16"/>
      <c r="BG100" s="84"/>
      <c r="BH100" s="249"/>
      <c r="BI100" s="84"/>
      <c r="BJ100" s="164"/>
      <c r="BK100" s="12"/>
    </row>
    <row r="101" spans="1:63">
      <c r="A101" s="36"/>
      <c r="B101" s="13"/>
      <c r="C101" s="13"/>
      <c r="D101" s="63"/>
      <c r="E101" s="559"/>
      <c r="F101" s="64"/>
      <c r="G101" s="64"/>
      <c r="H101" s="64"/>
      <c r="I101" s="64"/>
      <c r="J101" s="64"/>
      <c r="K101" s="64"/>
      <c r="L101" s="64"/>
      <c r="M101" s="64"/>
      <c r="N101" s="10"/>
      <c r="O101" s="12"/>
      <c r="P101" s="10"/>
      <c r="Q101" s="10"/>
      <c r="R101" s="10"/>
      <c r="S101" s="10"/>
      <c r="T101" s="12"/>
      <c r="U101" s="12"/>
      <c r="V101" s="36"/>
      <c r="W101" s="13"/>
      <c r="X101" s="13"/>
      <c r="Y101" s="63"/>
      <c r="Z101" s="559"/>
      <c r="AA101" s="64"/>
      <c r="AB101" s="64"/>
      <c r="AC101" s="64"/>
      <c r="AD101" s="64"/>
      <c r="AE101" s="64"/>
      <c r="AF101" s="64"/>
      <c r="AG101" s="64"/>
      <c r="AH101" s="64"/>
      <c r="AI101" s="10"/>
      <c r="AJ101" s="12"/>
      <c r="AK101" s="10"/>
      <c r="AL101" s="10"/>
      <c r="AM101" s="10"/>
      <c r="AN101" s="10"/>
      <c r="AO101" s="12"/>
      <c r="AP101" s="15"/>
      <c r="AQ101" s="15"/>
      <c r="AR101" s="15"/>
      <c r="AS101" s="13"/>
      <c r="AT101" s="552"/>
      <c r="AU101" s="117"/>
      <c r="AV101" s="554"/>
      <c r="AW101" s="554"/>
      <c r="AX101" s="554"/>
      <c r="AY101" s="554"/>
      <c r="AZ101" s="554"/>
      <c r="BA101" s="554"/>
      <c r="BB101" s="554"/>
      <c r="BC101" s="554"/>
      <c r="BD101" s="84"/>
      <c r="BE101" s="554"/>
      <c r="BF101" s="14"/>
      <c r="BG101" s="12"/>
      <c r="BH101" s="12"/>
      <c r="BI101" s="12"/>
      <c r="BJ101" s="12"/>
      <c r="BK101" s="12"/>
    </row>
    <row r="102" spans="1:63">
      <c r="A102" s="36"/>
      <c r="B102" s="13"/>
      <c r="C102" s="13"/>
      <c r="D102" s="63"/>
      <c r="E102" s="559"/>
      <c r="F102" s="553"/>
      <c r="G102" s="553"/>
      <c r="H102" s="553"/>
      <c r="I102" s="553"/>
      <c r="J102" s="553"/>
      <c r="K102" s="553"/>
      <c r="L102" s="553"/>
      <c r="M102" s="553"/>
      <c r="N102" s="10"/>
      <c r="O102" s="12"/>
      <c r="P102" s="10"/>
      <c r="Q102" s="10"/>
      <c r="R102" s="10"/>
      <c r="S102" s="10"/>
      <c r="T102" s="12"/>
      <c r="U102" s="12"/>
      <c r="V102" s="36"/>
      <c r="W102" s="13"/>
      <c r="X102" s="13"/>
      <c r="Y102" s="63"/>
      <c r="Z102" s="559"/>
      <c r="AA102" s="553"/>
      <c r="AB102" s="553"/>
      <c r="AC102" s="553"/>
      <c r="AD102" s="553"/>
      <c r="AE102" s="553"/>
      <c r="AF102" s="553"/>
      <c r="AG102" s="553"/>
      <c r="AH102" s="553"/>
      <c r="AI102" s="10"/>
      <c r="AJ102" s="12"/>
      <c r="AK102" s="10"/>
      <c r="AL102" s="10"/>
      <c r="AM102" s="10"/>
      <c r="AN102" s="10"/>
      <c r="AO102" s="12"/>
      <c r="AP102" s="15"/>
      <c r="AQ102" s="15"/>
      <c r="AR102" s="15"/>
      <c r="AS102" s="13"/>
      <c r="AT102" s="552"/>
      <c r="AU102" s="117"/>
      <c r="AV102" s="554"/>
      <c r="AW102" s="554"/>
      <c r="AX102" s="554"/>
      <c r="AY102" s="554"/>
      <c r="AZ102" s="554"/>
      <c r="BA102" s="554"/>
      <c r="BB102" s="554"/>
      <c r="BC102" s="554"/>
      <c r="BD102" s="84"/>
      <c r="BE102" s="554"/>
      <c r="BF102" s="14"/>
      <c r="BG102" s="12"/>
      <c r="BH102" s="12"/>
      <c r="BI102" s="12"/>
      <c r="BJ102" s="12"/>
      <c r="BK102" s="12"/>
    </row>
    <row r="103" spans="1:63">
      <c r="A103" s="36"/>
      <c r="B103" s="13"/>
      <c r="C103" s="13"/>
      <c r="D103" s="63"/>
      <c r="E103" s="559"/>
      <c r="F103" s="64"/>
      <c r="G103" s="64"/>
      <c r="H103" s="64"/>
      <c r="I103" s="64"/>
      <c r="J103" s="64"/>
      <c r="K103" s="64"/>
      <c r="L103" s="64"/>
      <c r="M103" s="64"/>
      <c r="N103" s="10"/>
      <c r="O103" s="12"/>
      <c r="P103" s="10"/>
      <c r="Q103" s="10"/>
      <c r="R103" s="10"/>
      <c r="S103" s="10"/>
      <c r="T103" s="12"/>
      <c r="U103" s="12"/>
      <c r="V103" s="36"/>
      <c r="W103" s="13"/>
      <c r="X103" s="13"/>
      <c r="Y103" s="63"/>
      <c r="Z103" s="559"/>
      <c r="AA103" s="64"/>
      <c r="AB103" s="64"/>
      <c r="AC103" s="64"/>
      <c r="AD103" s="64"/>
      <c r="AE103" s="64"/>
      <c r="AF103" s="64"/>
      <c r="AG103" s="64"/>
      <c r="AH103" s="64"/>
      <c r="AI103" s="10"/>
      <c r="AJ103" s="12"/>
      <c r="AK103" s="10"/>
      <c r="AL103" s="10"/>
      <c r="AM103" s="10"/>
      <c r="AN103" s="10"/>
      <c r="AO103" s="12"/>
      <c r="AP103" s="15"/>
      <c r="AQ103" s="15"/>
      <c r="AR103" s="15"/>
      <c r="AS103" s="13"/>
      <c r="AT103" s="552"/>
      <c r="AU103" s="117"/>
      <c r="AV103" s="248"/>
      <c r="AW103" s="248"/>
      <c r="AX103" s="248"/>
      <c r="AY103" s="248"/>
      <c r="AZ103" s="248"/>
      <c r="BA103" s="248"/>
      <c r="BB103" s="248"/>
      <c r="BC103" s="248"/>
      <c r="BD103" s="84"/>
      <c r="BE103" s="554"/>
      <c r="BF103" s="14"/>
      <c r="BG103" s="12"/>
      <c r="BH103" s="68"/>
      <c r="BI103" s="12"/>
      <c r="BJ103" s="32"/>
      <c r="BK103" s="12"/>
    </row>
    <row r="104" spans="1:63">
      <c r="A104" s="36"/>
      <c r="B104" s="13"/>
      <c r="C104" s="13"/>
      <c r="D104" s="63"/>
      <c r="E104" s="559"/>
      <c r="F104" s="553"/>
      <c r="G104" s="553"/>
      <c r="H104" s="553"/>
      <c r="I104" s="553"/>
      <c r="J104" s="553"/>
      <c r="K104" s="553"/>
      <c r="L104" s="553"/>
      <c r="M104" s="553"/>
      <c r="N104" s="10"/>
      <c r="O104" s="12"/>
      <c r="P104" s="10"/>
      <c r="Q104" s="10"/>
      <c r="R104" s="10"/>
      <c r="S104" s="10"/>
      <c r="T104" s="12"/>
      <c r="U104" s="12"/>
      <c r="V104" s="36"/>
      <c r="W104" s="13"/>
      <c r="X104" s="13"/>
      <c r="Y104" s="63"/>
      <c r="Z104" s="559"/>
      <c r="AA104" s="553"/>
      <c r="AB104" s="553"/>
      <c r="AC104" s="553"/>
      <c r="AD104" s="553"/>
      <c r="AE104" s="553"/>
      <c r="AF104" s="553"/>
      <c r="AG104" s="553"/>
      <c r="AH104" s="553"/>
      <c r="AI104" s="10"/>
      <c r="AJ104" s="12"/>
      <c r="AK104" s="10"/>
      <c r="AL104" s="10"/>
      <c r="AM104" s="10"/>
      <c r="AN104" s="10"/>
      <c r="AO104" s="12"/>
      <c r="AP104" s="15"/>
      <c r="AQ104" s="15"/>
      <c r="AR104" s="15"/>
      <c r="AS104" s="13"/>
      <c r="AT104" s="552"/>
      <c r="AU104" s="117"/>
      <c r="AV104" s="248"/>
      <c r="AW104" s="248"/>
      <c r="AX104" s="248"/>
      <c r="AY104" s="248"/>
      <c r="AZ104" s="248"/>
      <c r="BA104" s="248"/>
      <c r="BB104" s="248"/>
      <c r="BC104" s="248"/>
      <c r="BD104" s="84"/>
      <c r="BE104" s="554"/>
      <c r="BF104" s="14"/>
      <c r="BG104" s="12"/>
      <c r="BH104" s="68"/>
      <c r="BI104" s="12"/>
      <c r="BJ104" s="32"/>
      <c r="BK104" s="12"/>
    </row>
    <row r="105" spans="1:63">
      <c r="A105" s="36"/>
      <c r="B105" s="13"/>
      <c r="C105" s="13"/>
      <c r="D105" s="63"/>
      <c r="E105" s="559"/>
      <c r="F105" s="65"/>
      <c r="G105" s="65"/>
      <c r="H105" s="64"/>
      <c r="I105" s="64"/>
      <c r="J105" s="64"/>
      <c r="K105" s="64"/>
      <c r="L105" s="64"/>
      <c r="M105" s="64"/>
      <c r="N105" s="10"/>
      <c r="O105" s="12"/>
      <c r="P105" s="10"/>
      <c r="Q105" s="10"/>
      <c r="R105" s="10"/>
      <c r="S105" s="10"/>
      <c r="T105" s="12"/>
      <c r="U105" s="12"/>
      <c r="V105" s="36"/>
      <c r="W105" s="13"/>
      <c r="X105" s="13"/>
      <c r="Y105" s="63"/>
      <c r="Z105" s="559"/>
      <c r="AA105" s="65"/>
      <c r="AB105" s="65"/>
      <c r="AC105" s="64"/>
      <c r="AD105" s="64"/>
      <c r="AE105" s="64"/>
      <c r="AF105" s="64"/>
      <c r="AG105" s="64"/>
      <c r="AH105" s="64"/>
      <c r="AI105" s="10"/>
      <c r="AJ105" s="12"/>
      <c r="AK105" s="10"/>
      <c r="AL105" s="10"/>
      <c r="AM105" s="10"/>
      <c r="AN105" s="10"/>
      <c r="AO105" s="12"/>
      <c r="AP105" s="15"/>
      <c r="AQ105" s="15"/>
      <c r="AR105" s="15"/>
      <c r="AS105" s="13"/>
      <c r="AT105" s="552"/>
      <c r="AU105" s="117"/>
      <c r="AV105" s="14"/>
      <c r="AW105" s="14"/>
      <c r="AX105" s="14"/>
      <c r="AY105" s="250"/>
      <c r="AZ105" s="250"/>
      <c r="BA105" s="244"/>
      <c r="BB105" s="250"/>
      <c r="BC105" s="250"/>
      <c r="BD105" s="244"/>
      <c r="BE105" s="14"/>
      <c r="BF105" s="16"/>
      <c r="BG105" s="35"/>
      <c r="BH105" s="35"/>
      <c r="BI105" s="14"/>
      <c r="BJ105" s="14"/>
      <c r="BK105" s="12"/>
    </row>
    <row r="106" spans="1:63">
      <c r="A106" s="36"/>
      <c r="B106" s="13"/>
      <c r="C106" s="13"/>
      <c r="D106" s="63"/>
      <c r="E106" s="559"/>
      <c r="F106" s="66"/>
      <c r="G106" s="66"/>
      <c r="H106" s="14"/>
      <c r="I106" s="14"/>
      <c r="J106" s="14"/>
      <c r="K106" s="14"/>
      <c r="L106" s="14"/>
      <c r="M106" s="14"/>
      <c r="N106" s="10"/>
      <c r="O106" s="12"/>
      <c r="P106" s="10"/>
      <c r="Q106" s="10"/>
      <c r="R106" s="10"/>
      <c r="S106" s="10"/>
      <c r="T106" s="12"/>
      <c r="U106" s="12"/>
      <c r="V106" s="36"/>
      <c r="W106" s="13"/>
      <c r="X106" s="13"/>
      <c r="Y106" s="63"/>
      <c r="Z106" s="559"/>
      <c r="AA106" s="66"/>
      <c r="AB106" s="66"/>
      <c r="AC106" s="14"/>
      <c r="AD106" s="14"/>
      <c r="AE106" s="14"/>
      <c r="AF106" s="14"/>
      <c r="AG106" s="14"/>
      <c r="AH106" s="14"/>
      <c r="AI106" s="10"/>
      <c r="AJ106" s="12"/>
      <c r="AK106" s="10"/>
      <c r="AL106" s="10"/>
      <c r="AM106" s="10"/>
      <c r="AN106" s="10"/>
      <c r="AO106" s="12"/>
      <c r="AP106" s="15"/>
      <c r="AQ106" s="15"/>
      <c r="AR106" s="15"/>
      <c r="AS106" s="13"/>
      <c r="AT106" s="552"/>
      <c r="AU106" s="117"/>
      <c r="AV106" s="554"/>
      <c r="AW106" s="554"/>
      <c r="AX106" s="554"/>
      <c r="AY106" s="554"/>
      <c r="AZ106" s="554"/>
      <c r="BA106" s="554"/>
      <c r="BB106" s="554"/>
      <c r="BC106" s="554"/>
      <c r="BD106" s="84"/>
      <c r="BE106" s="554"/>
      <c r="BF106" s="14"/>
      <c r="BG106" s="14"/>
      <c r="BH106" s="68"/>
      <c r="BI106" s="14"/>
      <c r="BJ106" s="68"/>
    </row>
    <row r="107" spans="1:63">
      <c r="A107" s="36"/>
      <c r="B107" s="13"/>
      <c r="C107" s="13"/>
      <c r="D107" s="67"/>
      <c r="E107" s="559"/>
      <c r="F107" s="64"/>
      <c r="G107" s="64"/>
      <c r="H107" s="64"/>
      <c r="I107" s="64"/>
      <c r="J107" s="64"/>
      <c r="K107" s="64"/>
      <c r="L107" s="64"/>
      <c r="M107" s="64"/>
      <c r="N107" s="10"/>
      <c r="O107" s="68"/>
      <c r="P107" s="68"/>
      <c r="Q107" s="68"/>
      <c r="R107" s="68"/>
      <c r="S107" s="68"/>
      <c r="T107" s="68"/>
      <c r="U107" s="68"/>
      <c r="V107" s="36"/>
      <c r="W107" s="13"/>
      <c r="X107" s="13"/>
      <c r="Y107" s="67"/>
      <c r="Z107" s="559"/>
      <c r="AA107" s="64"/>
      <c r="AB107" s="64"/>
      <c r="AC107" s="64"/>
      <c r="AD107" s="64"/>
      <c r="AE107" s="64"/>
      <c r="AF107" s="64"/>
      <c r="AG107" s="64"/>
      <c r="AH107" s="64"/>
      <c r="AI107" s="10"/>
      <c r="AJ107" s="68"/>
      <c r="AK107" s="68"/>
      <c r="AL107" s="68"/>
      <c r="AM107" s="68"/>
      <c r="AN107" s="68"/>
      <c r="AO107" s="68"/>
      <c r="AP107" s="15"/>
      <c r="AQ107" s="15"/>
      <c r="AR107" s="15"/>
      <c r="AS107" s="13"/>
      <c r="AT107" s="552"/>
      <c r="AU107" s="117"/>
      <c r="AV107" s="554"/>
      <c r="AW107" s="554"/>
      <c r="AX107" s="554"/>
      <c r="AY107" s="554"/>
      <c r="AZ107" s="554"/>
      <c r="BA107" s="554"/>
      <c r="BB107" s="554"/>
      <c r="BC107" s="554"/>
      <c r="BD107" s="84"/>
      <c r="BE107" s="554"/>
      <c r="BF107" s="14"/>
      <c r="BG107" s="14"/>
      <c r="BH107" s="68"/>
      <c r="BI107" s="14"/>
      <c r="BJ107" s="68"/>
    </row>
    <row r="108" spans="1:63">
      <c r="A108" s="36"/>
      <c r="B108" s="13"/>
      <c r="C108" s="13"/>
      <c r="D108" s="67"/>
      <c r="E108" s="559"/>
      <c r="F108" s="14"/>
      <c r="G108" s="14"/>
      <c r="H108" s="14"/>
      <c r="I108" s="14"/>
      <c r="J108" s="14"/>
      <c r="K108" s="14"/>
      <c r="L108" s="14"/>
      <c r="M108" s="14"/>
      <c r="N108" s="10"/>
      <c r="O108" s="12"/>
      <c r="P108" s="10"/>
      <c r="Q108" s="10"/>
      <c r="R108" s="10"/>
      <c r="S108" s="10"/>
      <c r="T108" s="12"/>
      <c r="U108" s="12"/>
      <c r="V108" s="36"/>
      <c r="W108" s="13"/>
      <c r="X108" s="13"/>
      <c r="Y108" s="67"/>
      <c r="Z108" s="559"/>
      <c r="AA108" s="14"/>
      <c r="AB108" s="14"/>
      <c r="AC108" s="14"/>
      <c r="AD108" s="14"/>
      <c r="AE108" s="14"/>
      <c r="AF108" s="14"/>
      <c r="AG108" s="14"/>
      <c r="AH108" s="14"/>
      <c r="AI108" s="10"/>
      <c r="AJ108" s="12"/>
      <c r="AK108" s="10"/>
      <c r="AL108" s="10"/>
      <c r="AM108" s="10"/>
      <c r="AN108" s="10"/>
      <c r="AO108" s="12"/>
      <c r="AP108" s="15"/>
      <c r="AQ108" s="15"/>
      <c r="AR108" s="15"/>
      <c r="AS108" s="13"/>
      <c r="AT108" s="552"/>
      <c r="AU108" s="117"/>
      <c r="AV108" s="554"/>
      <c r="AW108" s="554"/>
      <c r="AX108" s="554"/>
      <c r="AY108" s="554"/>
      <c r="AZ108" s="554"/>
      <c r="BA108" s="554"/>
      <c r="BB108" s="554"/>
      <c r="BC108" s="554"/>
      <c r="BD108" s="84"/>
      <c r="BE108" s="554"/>
      <c r="BF108" s="14"/>
      <c r="BG108" s="14"/>
      <c r="BH108" s="68"/>
      <c r="BI108" s="14"/>
      <c r="BJ108" s="68"/>
    </row>
    <row r="109" spans="1:63">
      <c r="A109" s="36"/>
      <c r="B109" s="13"/>
      <c r="C109" s="13"/>
      <c r="D109" s="67"/>
      <c r="E109" s="559"/>
      <c r="F109" s="64"/>
      <c r="G109" s="64"/>
      <c r="H109" s="64"/>
      <c r="I109" s="64"/>
      <c r="J109" s="64"/>
      <c r="K109" s="64"/>
      <c r="L109" s="64"/>
      <c r="M109" s="64"/>
      <c r="N109" s="10"/>
      <c r="O109" s="32"/>
      <c r="P109" s="32"/>
      <c r="Q109" s="32"/>
      <c r="R109" s="32"/>
      <c r="S109" s="32"/>
      <c r="T109" s="32"/>
      <c r="U109" s="32"/>
      <c r="V109" s="36"/>
      <c r="W109" s="13"/>
      <c r="X109" s="13"/>
      <c r="Y109" s="67"/>
      <c r="Z109" s="559"/>
      <c r="AA109" s="64"/>
      <c r="AB109" s="64"/>
      <c r="AC109" s="64"/>
      <c r="AD109" s="64"/>
      <c r="AE109" s="64"/>
      <c r="AF109" s="64"/>
      <c r="AG109" s="64"/>
      <c r="AH109" s="64"/>
      <c r="AI109" s="10"/>
      <c r="AJ109" s="32"/>
      <c r="AK109" s="32"/>
      <c r="AL109" s="32"/>
      <c r="AM109" s="32"/>
      <c r="AN109" s="32"/>
      <c r="AO109" s="32"/>
      <c r="AP109" s="15"/>
      <c r="AQ109" s="15"/>
      <c r="AR109" s="15"/>
      <c r="AS109" s="13"/>
      <c r="AT109" s="12"/>
      <c r="AU109" s="117"/>
      <c r="AV109" s="12"/>
      <c r="AW109" s="12"/>
      <c r="AX109" s="12"/>
      <c r="AY109" s="12"/>
      <c r="AZ109" s="12"/>
      <c r="BA109" s="12"/>
      <c r="BB109" s="12"/>
      <c r="BC109" s="12"/>
      <c r="BD109" s="12"/>
      <c r="BE109" s="12"/>
      <c r="BF109" s="12"/>
      <c r="BG109" s="12"/>
      <c r="BH109" s="12"/>
      <c r="BI109" s="12"/>
      <c r="BJ109" s="12"/>
    </row>
    <row r="110" spans="1:63">
      <c r="A110" s="36"/>
      <c r="B110" s="13"/>
      <c r="C110" s="13"/>
      <c r="D110" s="67"/>
      <c r="E110" s="559"/>
      <c r="F110" s="14"/>
      <c r="G110" s="14"/>
      <c r="H110" s="14"/>
      <c r="I110" s="14"/>
      <c r="J110" s="14"/>
      <c r="K110" s="14"/>
      <c r="L110" s="14"/>
      <c r="M110" s="14"/>
      <c r="N110" s="10"/>
      <c r="O110" s="12"/>
      <c r="P110" s="10"/>
      <c r="Q110" s="10"/>
      <c r="R110" s="10"/>
      <c r="S110" s="10"/>
      <c r="T110" s="12"/>
      <c r="U110" s="12"/>
      <c r="V110" s="36"/>
      <c r="W110" s="13"/>
      <c r="X110" s="13"/>
      <c r="Y110" s="67"/>
      <c r="Z110" s="559"/>
      <c r="AA110" s="14"/>
      <c r="AB110" s="14"/>
      <c r="AC110" s="14"/>
      <c r="AD110" s="14"/>
      <c r="AE110" s="14"/>
      <c r="AF110" s="14"/>
      <c r="AG110" s="14"/>
      <c r="AH110" s="14"/>
      <c r="AI110" s="10"/>
      <c r="AJ110" s="12"/>
      <c r="AK110" s="10"/>
      <c r="AL110" s="10"/>
      <c r="AM110" s="10"/>
      <c r="AN110" s="10"/>
      <c r="AO110" s="12"/>
      <c r="AP110" s="15"/>
      <c r="AQ110" s="15"/>
      <c r="AR110" s="15"/>
      <c r="AS110" s="15"/>
      <c r="AT110" s="12"/>
      <c r="AU110" s="117"/>
      <c r="AV110" s="12"/>
      <c r="AW110" s="12"/>
      <c r="AX110" s="12"/>
      <c r="AY110" s="12"/>
      <c r="AZ110" s="12"/>
      <c r="BA110" s="12"/>
      <c r="BB110" s="12"/>
      <c r="BC110" s="12"/>
      <c r="BD110" s="12"/>
      <c r="BE110" s="12"/>
      <c r="BF110" s="12"/>
      <c r="BG110" s="12"/>
      <c r="BH110" s="12"/>
      <c r="BI110" s="12"/>
      <c r="BJ110" s="12"/>
    </row>
    <row r="111" spans="1:63">
      <c r="A111" s="36"/>
      <c r="B111" s="13"/>
      <c r="C111" s="13"/>
      <c r="D111" s="67"/>
      <c r="E111" s="559"/>
      <c r="F111" s="64"/>
      <c r="G111" s="64"/>
      <c r="H111" s="64"/>
      <c r="I111" s="64"/>
      <c r="J111" s="64"/>
      <c r="K111" s="64"/>
      <c r="L111" s="64"/>
      <c r="M111" s="64"/>
      <c r="N111" s="10"/>
      <c r="O111" s="12"/>
      <c r="P111" s="10"/>
      <c r="Q111" s="10"/>
      <c r="R111" s="10"/>
      <c r="S111" s="10"/>
      <c r="T111" s="12"/>
      <c r="U111" s="12"/>
      <c r="V111" s="36"/>
      <c r="W111" s="13"/>
      <c r="X111" s="13"/>
      <c r="Y111" s="67"/>
      <c r="Z111" s="559"/>
      <c r="AA111" s="64"/>
      <c r="AB111" s="64"/>
      <c r="AC111" s="64"/>
      <c r="AD111" s="64"/>
      <c r="AE111" s="64"/>
      <c r="AF111" s="64"/>
      <c r="AG111" s="64"/>
      <c r="AH111" s="64"/>
      <c r="AI111" s="10"/>
      <c r="AJ111" s="12"/>
      <c r="AK111" s="10"/>
      <c r="AL111" s="10"/>
      <c r="AM111" s="10"/>
      <c r="AN111" s="10"/>
      <c r="AO111" s="12"/>
      <c r="AP111" s="15"/>
      <c r="AQ111" s="15"/>
      <c r="AR111" s="15"/>
      <c r="AS111" s="15"/>
      <c r="AT111" s="12"/>
      <c r="AU111" s="117"/>
      <c r="AV111" s="12"/>
      <c r="AW111" s="12"/>
      <c r="AX111" s="12"/>
      <c r="AY111" s="12"/>
      <c r="AZ111" s="12"/>
      <c r="BA111" s="12"/>
      <c r="BB111" s="12"/>
      <c r="BC111" s="12"/>
      <c r="BD111" s="12"/>
      <c r="BE111" s="12"/>
      <c r="BF111" s="12"/>
      <c r="BG111" s="12"/>
      <c r="BH111" s="12"/>
      <c r="BI111" s="12"/>
      <c r="BJ111" s="12"/>
    </row>
    <row r="112" spans="1:63">
      <c r="A112" s="36"/>
      <c r="B112" s="13"/>
      <c r="C112" s="13"/>
      <c r="D112" s="67"/>
      <c r="E112" s="559"/>
      <c r="F112" s="14"/>
      <c r="G112" s="14"/>
      <c r="H112" s="14"/>
      <c r="I112" s="14"/>
      <c r="J112" s="14"/>
      <c r="K112" s="14"/>
      <c r="L112" s="14"/>
      <c r="M112" s="14"/>
      <c r="N112" s="10"/>
      <c r="O112" s="12"/>
      <c r="P112" s="10"/>
      <c r="Q112" s="10"/>
      <c r="R112" s="10"/>
      <c r="S112" s="10"/>
      <c r="T112" s="12"/>
      <c r="U112" s="12"/>
      <c r="V112" s="36"/>
      <c r="W112" s="13"/>
      <c r="X112" s="13"/>
      <c r="Y112" s="67"/>
      <c r="Z112" s="559"/>
      <c r="AA112" s="14"/>
      <c r="AB112" s="14"/>
      <c r="AC112" s="14"/>
      <c r="AD112" s="14"/>
      <c r="AE112" s="14"/>
      <c r="AF112" s="14"/>
      <c r="AG112" s="14"/>
      <c r="AH112" s="14"/>
      <c r="AI112" s="10"/>
      <c r="AJ112" s="12"/>
      <c r="AK112" s="10"/>
      <c r="AL112" s="10"/>
      <c r="AM112" s="10"/>
      <c r="AN112" s="10"/>
      <c r="AO112" s="12"/>
      <c r="AP112" s="15"/>
      <c r="AQ112" s="15"/>
      <c r="AR112" s="15"/>
      <c r="AS112" s="15"/>
      <c r="AT112" s="12"/>
      <c r="AU112" s="117"/>
      <c r="AV112" s="12"/>
      <c r="AW112" s="12"/>
      <c r="AX112" s="12"/>
      <c r="AY112" s="12"/>
      <c r="AZ112" s="12"/>
      <c r="BA112" s="12"/>
      <c r="BB112" s="12"/>
      <c r="BC112" s="12"/>
      <c r="BD112" s="12"/>
      <c r="BE112" s="12"/>
      <c r="BF112" s="12"/>
      <c r="BG112" s="12"/>
      <c r="BH112" s="12"/>
      <c r="BI112" s="12"/>
      <c r="BJ112" s="12"/>
    </row>
    <row r="113" spans="2:62">
      <c r="B113" s="12"/>
      <c r="C113" s="12"/>
      <c r="D113" s="12"/>
      <c r="E113" s="12"/>
      <c r="F113" s="12"/>
      <c r="G113" s="12"/>
      <c r="H113" s="12"/>
      <c r="I113" s="12"/>
      <c r="J113" s="12"/>
      <c r="K113" s="12"/>
      <c r="L113" s="12"/>
      <c r="M113" s="12"/>
      <c r="N113" s="10"/>
      <c r="O113" s="12"/>
      <c r="P113" s="10"/>
      <c r="Q113" s="10"/>
      <c r="R113" s="10"/>
      <c r="S113" s="10"/>
      <c r="T113" s="12"/>
      <c r="U113" s="12"/>
      <c r="W113" s="12"/>
      <c r="X113" s="12"/>
      <c r="Y113" s="12"/>
      <c r="Z113" s="12"/>
      <c r="AA113" s="12"/>
      <c r="AB113" s="12"/>
      <c r="AC113" s="12"/>
      <c r="AD113" s="12"/>
      <c r="AE113" s="12"/>
      <c r="AF113" s="12"/>
      <c r="AG113" s="12"/>
      <c r="AH113" s="12"/>
      <c r="AI113" s="10"/>
      <c r="AJ113" s="12"/>
      <c r="AK113" s="10"/>
      <c r="AL113" s="10"/>
      <c r="AM113" s="10"/>
      <c r="AN113" s="10"/>
      <c r="AO113" s="12"/>
      <c r="AP113" s="15"/>
      <c r="AQ113" s="15"/>
      <c r="AR113" s="15"/>
      <c r="AS113" s="15"/>
      <c r="AT113" s="12"/>
      <c r="AU113" s="117"/>
      <c r="AV113" s="12"/>
      <c r="AW113" s="12"/>
      <c r="AX113" s="12"/>
      <c r="AY113" s="12"/>
      <c r="AZ113" s="12"/>
      <c r="BA113" s="12"/>
      <c r="BB113" s="12"/>
      <c r="BC113" s="12"/>
      <c r="BD113" s="12"/>
      <c r="BE113" s="12"/>
      <c r="BF113" s="12"/>
      <c r="BG113" s="12"/>
      <c r="BH113" s="12"/>
      <c r="BI113" s="12"/>
      <c r="BJ113" s="12"/>
    </row>
    <row r="114" spans="2:62">
      <c r="B114" s="12"/>
      <c r="C114" s="12"/>
      <c r="D114" s="12"/>
      <c r="E114" s="12"/>
      <c r="F114" s="12"/>
      <c r="G114" s="12"/>
      <c r="H114" s="12"/>
      <c r="I114" s="12"/>
      <c r="J114" s="12"/>
      <c r="K114" s="12"/>
      <c r="L114" s="12"/>
      <c r="M114" s="12"/>
      <c r="N114" s="10"/>
      <c r="O114" s="12"/>
      <c r="P114" s="10"/>
      <c r="Q114" s="10"/>
      <c r="R114" s="10"/>
      <c r="S114" s="10"/>
      <c r="T114" s="12"/>
      <c r="U114" s="12"/>
      <c r="W114" s="12"/>
      <c r="X114" s="12"/>
      <c r="Y114" s="12"/>
      <c r="Z114" s="12"/>
      <c r="AA114" s="12"/>
      <c r="AB114" s="12"/>
      <c r="AC114" s="12"/>
      <c r="AD114" s="12"/>
      <c r="AE114" s="12"/>
      <c r="AF114" s="12"/>
      <c r="AG114" s="12"/>
      <c r="AH114" s="12"/>
      <c r="AI114" s="10"/>
      <c r="AJ114" s="12"/>
      <c r="AK114" s="10"/>
      <c r="AL114" s="10"/>
      <c r="AM114" s="10"/>
      <c r="AN114" s="10"/>
      <c r="AO114" s="12"/>
      <c r="AP114" s="15"/>
      <c r="AQ114" s="15"/>
      <c r="AR114" s="15"/>
    </row>
    <row r="115" spans="2:62">
      <c r="B115" s="12"/>
      <c r="C115" s="12"/>
      <c r="D115" s="12"/>
      <c r="E115" s="12"/>
      <c r="F115" s="12"/>
      <c r="G115" s="12"/>
      <c r="H115" s="12"/>
      <c r="I115" s="12"/>
      <c r="J115" s="12"/>
      <c r="K115" s="12"/>
      <c r="L115" s="12"/>
      <c r="M115" s="12"/>
      <c r="N115" s="10"/>
      <c r="O115" s="12"/>
      <c r="P115" s="10"/>
      <c r="Q115" s="10"/>
      <c r="R115" s="10"/>
      <c r="S115" s="10"/>
      <c r="T115" s="12"/>
      <c r="U115" s="12"/>
      <c r="W115" s="12"/>
      <c r="X115" s="12"/>
      <c r="Y115" s="12"/>
      <c r="Z115" s="12"/>
      <c r="AA115" s="12"/>
      <c r="AB115" s="12"/>
      <c r="AC115" s="12"/>
      <c r="AD115" s="12"/>
      <c r="AE115" s="12"/>
      <c r="AF115" s="12"/>
      <c r="AG115" s="12"/>
      <c r="AH115" s="12"/>
      <c r="AI115" s="10"/>
      <c r="AJ115" s="12"/>
      <c r="AK115" s="10"/>
      <c r="AL115" s="10"/>
      <c r="AM115" s="10"/>
      <c r="AN115" s="10"/>
      <c r="AO115" s="12"/>
      <c r="AP115" s="15"/>
      <c r="AQ115" s="15"/>
      <c r="AR115" s="15"/>
    </row>
    <row r="116" spans="2:62">
      <c r="B116" s="12"/>
      <c r="C116" s="12"/>
      <c r="D116" s="12"/>
      <c r="E116" s="12"/>
      <c r="F116" s="12"/>
      <c r="G116" s="12"/>
      <c r="H116" s="12"/>
      <c r="I116" s="12"/>
      <c r="J116" s="12"/>
      <c r="K116" s="12"/>
      <c r="L116" s="12"/>
      <c r="M116" s="12"/>
      <c r="N116" s="10"/>
      <c r="O116" s="12"/>
      <c r="P116" s="10"/>
      <c r="Q116" s="10"/>
      <c r="R116" s="10"/>
      <c r="S116" s="10"/>
      <c r="T116" s="12"/>
      <c r="U116" s="12"/>
      <c r="W116" s="12"/>
      <c r="X116" s="12"/>
      <c r="Y116" s="12"/>
      <c r="Z116" s="12"/>
      <c r="AA116" s="12"/>
      <c r="AB116" s="12"/>
      <c r="AC116" s="12"/>
      <c r="AD116" s="12"/>
      <c r="AE116" s="12"/>
      <c r="AF116" s="12"/>
      <c r="AG116" s="12"/>
      <c r="AH116" s="12"/>
      <c r="AI116" s="10"/>
      <c r="AJ116" s="12"/>
      <c r="AK116" s="10"/>
      <c r="AL116" s="10"/>
      <c r="AM116" s="10"/>
      <c r="AN116" s="10"/>
      <c r="AO116" s="12"/>
      <c r="AP116" s="15"/>
      <c r="AQ116" s="15"/>
      <c r="AR116" s="15"/>
    </row>
    <row r="117" spans="2:62">
      <c r="B117" s="12"/>
      <c r="C117" s="12"/>
      <c r="D117" s="12"/>
      <c r="E117" s="12"/>
      <c r="F117" s="12"/>
      <c r="G117" s="12"/>
      <c r="H117" s="12"/>
      <c r="I117" s="12"/>
      <c r="J117" s="12"/>
      <c r="K117" s="12"/>
      <c r="L117" s="12"/>
      <c r="M117" s="12"/>
      <c r="N117" s="10"/>
      <c r="O117" s="12"/>
      <c r="P117" s="10"/>
      <c r="Q117" s="10"/>
      <c r="R117" s="10"/>
      <c r="S117" s="10"/>
      <c r="T117" s="12"/>
      <c r="U117" s="12"/>
      <c r="W117" s="12"/>
      <c r="X117" s="12"/>
      <c r="Y117" s="12"/>
      <c r="Z117" s="12"/>
      <c r="AA117" s="12"/>
      <c r="AB117" s="12"/>
      <c r="AC117" s="12"/>
      <c r="AD117" s="12"/>
      <c r="AE117" s="12"/>
      <c r="AF117" s="12"/>
      <c r="AG117" s="12"/>
      <c r="AH117" s="12"/>
      <c r="AI117" s="10"/>
      <c r="AJ117" s="12"/>
      <c r="AK117" s="10"/>
      <c r="AL117" s="10"/>
      <c r="AM117" s="10"/>
      <c r="AN117" s="10"/>
      <c r="AO117" s="12"/>
      <c r="AP117" s="15"/>
      <c r="AQ117" s="15"/>
      <c r="AR117" s="15"/>
    </row>
    <row r="118" spans="2:62">
      <c r="B118" s="12"/>
      <c r="C118" s="12"/>
      <c r="D118" s="12"/>
      <c r="E118" s="12"/>
      <c r="F118" s="12"/>
      <c r="G118" s="12"/>
      <c r="H118" s="12"/>
      <c r="I118" s="12"/>
      <c r="J118" s="12"/>
      <c r="K118" s="12"/>
      <c r="L118" s="12"/>
      <c r="M118" s="12"/>
      <c r="N118" s="10"/>
      <c r="O118" s="12"/>
      <c r="P118" s="10"/>
      <c r="Q118" s="10"/>
      <c r="R118" s="10"/>
      <c r="S118" s="10"/>
      <c r="T118" s="12"/>
      <c r="U118" s="12"/>
      <c r="W118" s="12"/>
      <c r="X118" s="12"/>
      <c r="Y118" s="12"/>
      <c r="Z118" s="12"/>
      <c r="AA118" s="12"/>
      <c r="AB118" s="12"/>
      <c r="AC118" s="12"/>
      <c r="AD118" s="12"/>
      <c r="AE118" s="12"/>
      <c r="AF118" s="12"/>
      <c r="AG118" s="12"/>
      <c r="AH118" s="12"/>
      <c r="AI118" s="10"/>
      <c r="AJ118" s="12"/>
      <c r="AK118" s="10"/>
      <c r="AL118" s="10"/>
      <c r="AM118" s="10"/>
      <c r="AN118" s="10"/>
      <c r="AO118" s="12"/>
      <c r="AP118" s="15"/>
      <c r="AQ118" s="15"/>
      <c r="AR118" s="15"/>
    </row>
    <row r="119" spans="2:62">
      <c r="B119" s="12"/>
      <c r="C119" s="12"/>
      <c r="D119" s="12"/>
      <c r="E119" s="12"/>
      <c r="F119" s="12"/>
      <c r="G119" s="12"/>
      <c r="H119" s="12"/>
      <c r="I119" s="12"/>
      <c r="J119" s="12"/>
      <c r="K119" s="12"/>
      <c r="L119" s="12"/>
      <c r="M119" s="12"/>
      <c r="N119" s="10"/>
      <c r="O119" s="12"/>
      <c r="P119" s="10"/>
      <c r="Q119" s="10"/>
      <c r="R119" s="10"/>
      <c r="S119" s="10"/>
      <c r="T119" s="12"/>
      <c r="U119" s="12"/>
      <c r="W119" s="12"/>
      <c r="X119" s="12"/>
      <c r="Y119" s="12"/>
      <c r="Z119" s="12"/>
      <c r="AA119" s="12"/>
      <c r="AB119" s="12"/>
      <c r="AC119" s="12"/>
      <c r="AD119" s="12"/>
      <c r="AE119" s="12"/>
      <c r="AF119" s="12"/>
      <c r="AG119" s="12"/>
      <c r="AH119" s="12"/>
      <c r="AI119" s="10"/>
      <c r="AJ119" s="12"/>
      <c r="AK119" s="10"/>
      <c r="AL119" s="10"/>
      <c r="AM119" s="10"/>
      <c r="AN119" s="10"/>
      <c r="AO119" s="12"/>
      <c r="AP119" s="15"/>
      <c r="AQ119" s="15"/>
      <c r="AR119" s="15"/>
    </row>
    <row r="120" spans="2:62">
      <c r="B120" s="12"/>
      <c r="C120" s="12"/>
      <c r="D120" s="12"/>
      <c r="E120" s="12"/>
      <c r="F120" s="12"/>
      <c r="G120" s="12"/>
      <c r="H120" s="12"/>
      <c r="I120" s="12"/>
      <c r="J120" s="12"/>
      <c r="K120" s="12"/>
      <c r="L120" s="12"/>
      <c r="M120" s="12"/>
      <c r="N120" s="10"/>
      <c r="O120" s="12"/>
      <c r="P120" s="10"/>
      <c r="Q120" s="10"/>
      <c r="R120" s="10"/>
      <c r="S120" s="10"/>
      <c r="T120" s="12"/>
      <c r="U120" s="12"/>
      <c r="W120" s="12"/>
      <c r="X120" s="12"/>
      <c r="Y120" s="12"/>
      <c r="Z120" s="12"/>
      <c r="AA120" s="12"/>
      <c r="AB120" s="12"/>
      <c r="AC120" s="12"/>
      <c r="AD120" s="12"/>
      <c r="AE120" s="12"/>
      <c r="AF120" s="12"/>
      <c r="AG120" s="12"/>
      <c r="AH120" s="12"/>
      <c r="AI120" s="10"/>
      <c r="AJ120" s="12"/>
      <c r="AK120" s="10"/>
      <c r="AL120" s="10"/>
      <c r="AM120" s="10"/>
      <c r="AN120" s="10"/>
      <c r="AO120" s="12"/>
      <c r="AP120" s="15"/>
      <c r="AQ120" s="15"/>
      <c r="AR120" s="15"/>
    </row>
    <row r="121" spans="2:62">
      <c r="B121" s="12"/>
      <c r="C121" s="12"/>
      <c r="D121" s="12"/>
      <c r="E121" s="12"/>
      <c r="F121" s="12"/>
      <c r="G121" s="12"/>
      <c r="H121" s="12"/>
      <c r="I121" s="12"/>
      <c r="J121" s="12"/>
      <c r="K121" s="12"/>
      <c r="L121" s="12"/>
      <c r="M121" s="12"/>
      <c r="N121" s="10"/>
      <c r="O121" s="12"/>
      <c r="P121" s="10"/>
      <c r="Q121" s="10"/>
      <c r="R121" s="10"/>
      <c r="S121" s="10"/>
      <c r="T121" s="12"/>
      <c r="U121" s="12"/>
      <c r="W121" s="12"/>
      <c r="X121" s="12"/>
      <c r="Y121" s="12"/>
      <c r="Z121" s="12"/>
      <c r="AA121" s="12"/>
      <c r="AB121" s="12"/>
      <c r="AC121" s="12"/>
      <c r="AD121" s="12"/>
      <c r="AE121" s="12"/>
      <c r="AF121" s="12"/>
      <c r="AG121" s="12"/>
      <c r="AH121" s="12"/>
      <c r="AI121" s="10"/>
      <c r="AJ121" s="12"/>
      <c r="AK121" s="10"/>
      <c r="AL121" s="10"/>
      <c r="AM121" s="10"/>
      <c r="AN121" s="10"/>
      <c r="AO121" s="12"/>
      <c r="AP121" s="15"/>
      <c r="AQ121" s="15"/>
      <c r="AR121" s="15"/>
    </row>
    <row r="122" spans="2:62">
      <c r="B122" s="12"/>
      <c r="C122" s="12"/>
      <c r="D122" s="12"/>
      <c r="E122" s="12"/>
      <c r="F122" s="12"/>
      <c r="G122" s="12"/>
      <c r="H122" s="12"/>
      <c r="I122" s="12"/>
      <c r="J122" s="12"/>
      <c r="K122" s="12"/>
      <c r="L122" s="12"/>
      <c r="M122" s="12"/>
      <c r="N122" s="10"/>
      <c r="O122" s="12"/>
      <c r="P122" s="10"/>
      <c r="Q122" s="10"/>
      <c r="R122" s="10"/>
      <c r="S122" s="10"/>
      <c r="T122" s="12"/>
      <c r="U122" s="12"/>
      <c r="W122" s="12"/>
      <c r="X122" s="12"/>
      <c r="Y122" s="12"/>
      <c r="Z122" s="12"/>
      <c r="AA122" s="12"/>
      <c r="AB122" s="12"/>
      <c r="AC122" s="12"/>
      <c r="AD122" s="12"/>
      <c r="AE122" s="12"/>
      <c r="AF122" s="12"/>
      <c r="AG122" s="12"/>
      <c r="AH122" s="12"/>
      <c r="AI122" s="10"/>
      <c r="AJ122" s="12"/>
      <c r="AK122" s="10"/>
      <c r="AL122" s="10"/>
      <c r="AM122" s="10"/>
      <c r="AN122" s="10"/>
      <c r="AO122" s="12"/>
      <c r="AP122" s="15"/>
      <c r="AQ122" s="15"/>
      <c r="AR122" s="15"/>
    </row>
    <row r="123" spans="2:62">
      <c r="B123" s="12"/>
      <c r="C123" s="12"/>
      <c r="D123" s="12"/>
      <c r="E123" s="12"/>
      <c r="F123" s="12"/>
      <c r="G123" s="12"/>
      <c r="H123" s="12"/>
      <c r="I123" s="12"/>
      <c r="J123" s="12"/>
      <c r="K123" s="12"/>
      <c r="L123" s="12"/>
      <c r="M123" s="12"/>
      <c r="N123" s="10"/>
      <c r="O123" s="12"/>
      <c r="P123" s="10"/>
      <c r="Q123" s="10"/>
      <c r="R123" s="10"/>
      <c r="S123" s="10"/>
      <c r="T123" s="12"/>
      <c r="U123" s="12"/>
      <c r="W123" s="12"/>
      <c r="X123" s="12"/>
      <c r="Y123" s="12"/>
      <c r="Z123" s="12"/>
      <c r="AA123" s="12"/>
      <c r="AB123" s="12"/>
      <c r="AC123" s="12"/>
      <c r="AD123" s="12"/>
      <c r="AE123" s="12"/>
      <c r="AF123" s="12"/>
      <c r="AG123" s="12"/>
      <c r="AH123" s="12"/>
      <c r="AI123" s="10"/>
      <c r="AJ123" s="12"/>
      <c r="AK123" s="10"/>
      <c r="AL123" s="10"/>
      <c r="AM123" s="10"/>
      <c r="AN123" s="10"/>
      <c r="AO123" s="12"/>
      <c r="AP123" s="15"/>
      <c r="AQ123" s="15"/>
      <c r="AR123" s="15"/>
    </row>
    <row r="124" spans="2:62">
      <c r="B124" s="12"/>
      <c r="C124" s="12"/>
      <c r="D124" s="12"/>
      <c r="E124" s="12"/>
      <c r="F124" s="12"/>
      <c r="G124" s="12"/>
      <c r="H124" s="12"/>
      <c r="I124" s="12"/>
      <c r="J124" s="12"/>
      <c r="K124" s="12"/>
      <c r="L124" s="12"/>
      <c r="M124" s="12"/>
      <c r="N124" s="10"/>
      <c r="O124" s="12"/>
      <c r="P124" s="10"/>
      <c r="Q124" s="10"/>
      <c r="R124" s="10"/>
      <c r="S124" s="10"/>
      <c r="T124" s="12"/>
      <c r="U124" s="12"/>
      <c r="W124" s="12"/>
      <c r="X124" s="12"/>
      <c r="Y124" s="12"/>
      <c r="Z124" s="12"/>
      <c r="AA124" s="12"/>
      <c r="AB124" s="12"/>
      <c r="AC124" s="12"/>
      <c r="AD124" s="12"/>
      <c r="AE124" s="12"/>
      <c r="AF124" s="12"/>
      <c r="AG124" s="12"/>
      <c r="AH124" s="12"/>
      <c r="AI124" s="10"/>
      <c r="AJ124" s="12"/>
      <c r="AK124" s="10"/>
      <c r="AL124" s="10"/>
      <c r="AM124" s="10"/>
      <c r="AN124" s="10"/>
      <c r="AO124" s="12"/>
      <c r="AP124" s="15"/>
      <c r="AQ124" s="15"/>
      <c r="AR124" s="15"/>
    </row>
    <row r="125" spans="2:62">
      <c r="B125" s="12"/>
      <c r="C125" s="12"/>
      <c r="D125" s="12"/>
      <c r="E125" s="12"/>
      <c r="F125" s="12"/>
      <c r="G125" s="12"/>
      <c r="H125" s="12"/>
      <c r="I125" s="12"/>
      <c r="J125" s="12"/>
      <c r="K125" s="12"/>
      <c r="L125" s="12"/>
      <c r="M125" s="12"/>
      <c r="N125" s="10"/>
      <c r="O125" s="12"/>
      <c r="P125" s="10"/>
      <c r="Q125" s="10"/>
      <c r="R125" s="10"/>
      <c r="S125" s="10"/>
      <c r="T125" s="12"/>
      <c r="U125" s="12"/>
      <c r="W125" s="12"/>
      <c r="X125" s="12"/>
      <c r="Y125" s="12"/>
      <c r="Z125" s="12"/>
      <c r="AA125" s="12"/>
      <c r="AB125" s="12"/>
      <c r="AC125" s="12"/>
      <c r="AD125" s="12"/>
      <c r="AE125" s="12"/>
      <c r="AF125" s="12"/>
      <c r="AG125" s="12"/>
      <c r="AH125" s="12"/>
      <c r="AI125" s="10"/>
      <c r="AJ125" s="12"/>
      <c r="AK125" s="10"/>
      <c r="AL125" s="10"/>
      <c r="AM125" s="10"/>
      <c r="AN125" s="10"/>
      <c r="AO125" s="12"/>
      <c r="AP125" s="15"/>
      <c r="AQ125" s="15"/>
      <c r="AR125" s="15"/>
    </row>
    <row r="126" spans="2:62">
      <c r="B126" s="12"/>
      <c r="C126" s="12"/>
      <c r="D126" s="12"/>
      <c r="E126" s="12"/>
      <c r="F126" s="12"/>
      <c r="G126" s="12"/>
      <c r="H126" s="12"/>
      <c r="I126" s="12"/>
      <c r="J126" s="12"/>
      <c r="K126" s="12"/>
      <c r="L126" s="12"/>
      <c r="M126" s="12"/>
      <c r="N126" s="10"/>
      <c r="O126" s="12"/>
      <c r="P126" s="10"/>
      <c r="Q126" s="10"/>
      <c r="R126" s="10"/>
      <c r="S126" s="10"/>
      <c r="T126" s="12"/>
      <c r="U126" s="12"/>
      <c r="W126" s="12"/>
      <c r="X126" s="12"/>
      <c r="Y126" s="12"/>
      <c r="Z126" s="12"/>
      <c r="AA126" s="12"/>
      <c r="AB126" s="12"/>
      <c r="AC126" s="12"/>
      <c r="AD126" s="12"/>
      <c r="AE126" s="12"/>
      <c r="AF126" s="12"/>
      <c r="AG126" s="12"/>
      <c r="AH126" s="12"/>
      <c r="AI126" s="10"/>
      <c r="AJ126" s="12"/>
      <c r="AK126" s="10"/>
      <c r="AL126" s="10"/>
      <c r="AM126" s="10"/>
      <c r="AN126" s="10"/>
      <c r="AO126" s="12"/>
      <c r="AP126" s="15"/>
      <c r="AQ126" s="15"/>
      <c r="AR126" s="15"/>
    </row>
    <row r="127" spans="2:62">
      <c r="B127" s="12"/>
      <c r="C127" s="12"/>
      <c r="D127" s="12"/>
      <c r="E127" s="12"/>
      <c r="F127" s="12"/>
      <c r="G127" s="12"/>
      <c r="H127" s="12"/>
      <c r="I127" s="12"/>
      <c r="J127" s="12"/>
      <c r="K127" s="12"/>
      <c r="L127" s="12"/>
      <c r="M127" s="12"/>
      <c r="N127" s="10"/>
      <c r="O127" s="12"/>
      <c r="P127" s="10"/>
      <c r="Q127" s="10"/>
      <c r="R127" s="10"/>
      <c r="S127" s="10"/>
      <c r="T127" s="12"/>
      <c r="U127" s="12"/>
      <c r="W127" s="12"/>
      <c r="X127" s="12"/>
      <c r="Y127" s="12"/>
      <c r="Z127" s="12"/>
      <c r="AA127" s="12"/>
      <c r="AB127" s="12"/>
      <c r="AC127" s="12"/>
      <c r="AD127" s="12"/>
      <c r="AE127" s="12"/>
      <c r="AF127" s="12"/>
      <c r="AG127" s="12"/>
      <c r="AH127" s="12"/>
      <c r="AI127" s="10"/>
      <c r="AJ127" s="12"/>
      <c r="AK127" s="10"/>
      <c r="AL127" s="10"/>
      <c r="AM127" s="10"/>
      <c r="AN127" s="10"/>
      <c r="AO127" s="12"/>
      <c r="AP127" s="15"/>
      <c r="AQ127" s="15"/>
      <c r="AR127" s="15"/>
    </row>
    <row r="128" spans="2:62">
      <c r="B128" s="12"/>
      <c r="C128" s="12"/>
      <c r="D128" s="12"/>
      <c r="E128" s="12"/>
      <c r="F128" s="12"/>
      <c r="G128" s="12"/>
      <c r="H128" s="12"/>
      <c r="I128" s="12"/>
      <c r="J128" s="12"/>
      <c r="K128" s="12"/>
      <c r="L128" s="12"/>
      <c r="M128" s="12"/>
      <c r="N128" s="10"/>
      <c r="O128" s="12"/>
      <c r="P128" s="10"/>
      <c r="Q128" s="10"/>
      <c r="R128" s="10"/>
      <c r="S128" s="10"/>
      <c r="T128" s="12"/>
      <c r="U128" s="12"/>
      <c r="W128" s="12"/>
      <c r="X128" s="12"/>
      <c r="Y128" s="12"/>
      <c r="Z128" s="12"/>
      <c r="AA128" s="12"/>
      <c r="AB128" s="12"/>
      <c r="AC128" s="12"/>
      <c r="AD128" s="12"/>
      <c r="AE128" s="12"/>
      <c r="AF128" s="12"/>
      <c r="AG128" s="12"/>
      <c r="AH128" s="12"/>
      <c r="AI128" s="10"/>
      <c r="AJ128" s="12"/>
      <c r="AK128" s="10"/>
      <c r="AL128" s="10"/>
      <c r="AM128" s="10"/>
      <c r="AN128" s="10"/>
      <c r="AO128" s="12"/>
      <c r="AP128" s="15"/>
      <c r="AQ128" s="15"/>
      <c r="AR128" s="15"/>
    </row>
    <row r="129" spans="2:44">
      <c r="B129" s="12"/>
      <c r="C129" s="12"/>
      <c r="D129" s="12"/>
      <c r="E129" s="12"/>
      <c r="F129" s="12"/>
      <c r="G129" s="12"/>
      <c r="H129" s="12"/>
      <c r="I129" s="12"/>
      <c r="J129" s="12"/>
      <c r="K129" s="12"/>
      <c r="L129" s="12"/>
      <c r="M129" s="12"/>
      <c r="N129" s="10"/>
      <c r="O129" s="12"/>
      <c r="P129" s="10"/>
      <c r="Q129" s="10"/>
      <c r="R129" s="10"/>
      <c r="S129" s="10"/>
      <c r="T129" s="12"/>
      <c r="U129" s="12"/>
      <c r="W129" s="12"/>
      <c r="X129" s="12"/>
      <c r="Y129" s="12"/>
      <c r="Z129" s="12"/>
      <c r="AA129" s="12"/>
      <c r="AB129" s="12"/>
      <c r="AC129" s="12"/>
      <c r="AD129" s="12"/>
      <c r="AE129" s="12"/>
      <c r="AF129" s="12"/>
      <c r="AG129" s="12"/>
      <c r="AH129" s="12"/>
      <c r="AI129" s="10"/>
      <c r="AJ129" s="12"/>
      <c r="AK129" s="10"/>
      <c r="AL129" s="10"/>
      <c r="AM129" s="10"/>
      <c r="AN129" s="10"/>
      <c r="AO129" s="12"/>
      <c r="AP129" s="15"/>
      <c r="AQ129" s="15"/>
      <c r="AR129" s="15"/>
    </row>
    <row r="130" spans="2:44">
      <c r="B130" s="12"/>
      <c r="C130" s="12"/>
      <c r="D130" s="12"/>
      <c r="E130" s="12"/>
      <c r="F130" s="12"/>
      <c r="G130" s="12"/>
      <c r="H130" s="12"/>
      <c r="I130" s="12"/>
      <c r="J130" s="12"/>
      <c r="K130" s="12"/>
      <c r="L130" s="12"/>
      <c r="M130" s="12"/>
      <c r="N130" s="10"/>
      <c r="O130" s="12"/>
      <c r="P130" s="10"/>
      <c r="Q130" s="10"/>
      <c r="R130" s="10"/>
      <c r="S130" s="10"/>
      <c r="T130" s="12"/>
      <c r="U130" s="12"/>
      <c r="W130" s="12"/>
      <c r="X130" s="12"/>
      <c r="Y130" s="12"/>
      <c r="Z130" s="12"/>
      <c r="AA130" s="12"/>
      <c r="AB130" s="12"/>
      <c r="AC130" s="12"/>
      <c r="AD130" s="12"/>
      <c r="AE130" s="12"/>
      <c r="AF130" s="12"/>
      <c r="AG130" s="12"/>
      <c r="AH130" s="12"/>
      <c r="AI130" s="10"/>
      <c r="AJ130" s="12"/>
      <c r="AK130" s="10"/>
      <c r="AL130" s="10"/>
      <c r="AM130" s="10"/>
      <c r="AN130" s="10"/>
      <c r="AO130" s="12"/>
      <c r="AP130" s="15"/>
      <c r="AQ130" s="15"/>
      <c r="AR130" s="15"/>
    </row>
    <row r="131" spans="2:44">
      <c r="B131" s="12"/>
      <c r="C131" s="12"/>
      <c r="D131" s="12"/>
      <c r="E131" s="12"/>
      <c r="F131" s="12"/>
      <c r="G131" s="12"/>
      <c r="H131" s="12"/>
      <c r="I131" s="12"/>
      <c r="J131" s="12"/>
      <c r="K131" s="12"/>
      <c r="L131" s="12"/>
      <c r="M131" s="12"/>
      <c r="N131" s="10"/>
      <c r="O131" s="12"/>
      <c r="P131" s="10"/>
      <c r="Q131" s="10"/>
      <c r="R131" s="10"/>
      <c r="S131" s="10"/>
      <c r="T131" s="12"/>
      <c r="U131" s="12"/>
      <c r="W131" s="12"/>
      <c r="X131" s="12"/>
      <c r="Y131" s="12"/>
      <c r="Z131" s="12"/>
      <c r="AA131" s="12"/>
      <c r="AB131" s="12"/>
      <c r="AC131" s="12"/>
      <c r="AD131" s="12"/>
      <c r="AE131" s="12"/>
      <c r="AF131" s="12"/>
      <c r="AG131" s="12"/>
      <c r="AH131" s="12"/>
      <c r="AI131" s="10"/>
      <c r="AJ131" s="12"/>
      <c r="AK131" s="10"/>
      <c r="AL131" s="10"/>
      <c r="AM131" s="10"/>
      <c r="AN131" s="10"/>
      <c r="AO131" s="12"/>
      <c r="AP131" s="15"/>
      <c r="AQ131" s="15"/>
      <c r="AR131" s="15"/>
    </row>
    <row r="132" spans="2:44">
      <c r="B132" s="12"/>
      <c r="C132" s="12"/>
      <c r="D132" s="12"/>
      <c r="E132" s="12"/>
      <c r="F132" s="12"/>
      <c r="G132" s="12"/>
      <c r="H132" s="12"/>
      <c r="I132" s="12"/>
      <c r="J132" s="12"/>
      <c r="K132" s="12"/>
      <c r="L132" s="12"/>
      <c r="M132" s="12"/>
      <c r="N132" s="10"/>
      <c r="O132" s="12"/>
      <c r="P132" s="10"/>
      <c r="Q132" s="10"/>
      <c r="R132" s="10"/>
      <c r="S132" s="10"/>
      <c r="T132" s="12"/>
      <c r="U132" s="12"/>
      <c r="W132" s="12"/>
      <c r="X132" s="12"/>
      <c r="Y132" s="12"/>
      <c r="Z132" s="12"/>
      <c r="AA132" s="12"/>
      <c r="AB132" s="12"/>
      <c r="AC132" s="12"/>
      <c r="AD132" s="12"/>
      <c r="AE132" s="12"/>
      <c r="AF132" s="12"/>
      <c r="AG132" s="12"/>
      <c r="AH132" s="12"/>
      <c r="AI132" s="10"/>
      <c r="AJ132" s="12"/>
      <c r="AK132" s="10"/>
      <c r="AL132" s="10"/>
      <c r="AM132" s="10"/>
      <c r="AN132" s="10"/>
      <c r="AO132" s="12"/>
      <c r="AP132" s="15"/>
      <c r="AQ132" s="15"/>
      <c r="AR132" s="15"/>
    </row>
    <row r="133" spans="2:44">
      <c r="B133" s="12"/>
      <c r="C133" s="12"/>
      <c r="D133" s="12"/>
      <c r="E133" s="12"/>
      <c r="F133" s="12"/>
      <c r="G133" s="12"/>
      <c r="H133" s="12"/>
      <c r="I133" s="12"/>
      <c r="J133" s="12"/>
      <c r="K133" s="12"/>
      <c r="L133" s="12"/>
      <c r="M133" s="12"/>
      <c r="N133" s="10"/>
      <c r="O133" s="12"/>
      <c r="P133" s="10"/>
      <c r="Q133" s="10"/>
      <c r="R133" s="10"/>
      <c r="S133" s="10"/>
      <c r="T133" s="12"/>
      <c r="U133" s="12"/>
      <c r="W133" s="12"/>
      <c r="X133" s="12"/>
      <c r="Y133" s="12"/>
      <c r="Z133" s="12"/>
      <c r="AA133" s="12"/>
      <c r="AB133" s="12"/>
      <c r="AC133" s="12"/>
      <c r="AD133" s="12"/>
      <c r="AE133" s="12"/>
      <c r="AF133" s="12"/>
      <c r="AG133" s="12"/>
      <c r="AH133" s="12"/>
      <c r="AI133" s="10"/>
      <c r="AJ133" s="12"/>
      <c r="AK133" s="10"/>
      <c r="AL133" s="10"/>
      <c r="AM133" s="10"/>
      <c r="AN133" s="10"/>
      <c r="AO133" s="12"/>
      <c r="AP133" s="15"/>
      <c r="AQ133" s="15"/>
      <c r="AR133" s="15"/>
    </row>
    <row r="134" spans="2:44">
      <c r="B134" s="12"/>
      <c r="C134" s="12"/>
      <c r="D134" s="12"/>
      <c r="E134" s="12"/>
      <c r="F134" s="12"/>
      <c r="G134" s="12"/>
      <c r="H134" s="12"/>
      <c r="I134" s="12"/>
      <c r="J134" s="12"/>
      <c r="K134" s="12"/>
      <c r="L134" s="12"/>
      <c r="M134" s="12"/>
      <c r="N134" s="10"/>
      <c r="O134" s="12"/>
      <c r="P134" s="10"/>
      <c r="Q134" s="10"/>
      <c r="R134" s="10"/>
      <c r="S134" s="10"/>
      <c r="T134" s="12"/>
      <c r="U134" s="12"/>
      <c r="W134" s="12"/>
      <c r="X134" s="12"/>
      <c r="Y134" s="12"/>
      <c r="Z134" s="12"/>
      <c r="AA134" s="12"/>
      <c r="AB134" s="12"/>
      <c r="AC134" s="12"/>
      <c r="AD134" s="12"/>
      <c r="AE134" s="12"/>
      <c r="AF134" s="12"/>
      <c r="AG134" s="12"/>
      <c r="AH134" s="12"/>
      <c r="AI134" s="10"/>
      <c r="AJ134" s="12"/>
      <c r="AK134" s="10"/>
      <c r="AL134" s="10"/>
      <c r="AM134" s="10"/>
      <c r="AN134" s="10"/>
      <c r="AO134" s="12"/>
      <c r="AP134" s="15"/>
      <c r="AQ134" s="15"/>
      <c r="AR134" s="15"/>
    </row>
    <row r="135" spans="2:44">
      <c r="B135" s="12"/>
      <c r="C135" s="12"/>
      <c r="D135" s="12"/>
      <c r="E135" s="12"/>
      <c r="F135" s="12"/>
      <c r="G135" s="12"/>
      <c r="H135" s="12"/>
      <c r="I135" s="12"/>
      <c r="J135" s="12"/>
      <c r="K135" s="12"/>
      <c r="L135" s="12"/>
      <c r="M135" s="12"/>
      <c r="N135" s="10"/>
      <c r="O135" s="12"/>
      <c r="P135" s="10"/>
      <c r="Q135" s="10"/>
      <c r="R135" s="10"/>
      <c r="S135" s="10"/>
      <c r="T135" s="12"/>
      <c r="U135" s="12"/>
      <c r="W135" s="12"/>
      <c r="X135" s="12"/>
      <c r="Y135" s="12"/>
      <c r="Z135" s="12"/>
      <c r="AA135" s="12"/>
      <c r="AB135" s="12"/>
      <c r="AC135" s="12"/>
      <c r="AD135" s="12"/>
      <c r="AE135" s="12"/>
      <c r="AF135" s="12"/>
      <c r="AG135" s="12"/>
      <c r="AH135" s="12"/>
      <c r="AI135" s="10"/>
      <c r="AJ135" s="12"/>
      <c r="AK135" s="10"/>
      <c r="AL135" s="10"/>
      <c r="AM135" s="10"/>
      <c r="AN135" s="10"/>
      <c r="AO135" s="12"/>
      <c r="AP135" s="15"/>
      <c r="AQ135" s="15"/>
      <c r="AR135" s="15"/>
    </row>
    <row r="136" spans="2:44">
      <c r="B136" s="12"/>
      <c r="C136" s="12"/>
      <c r="D136" s="12"/>
      <c r="E136" s="12"/>
      <c r="F136" s="12"/>
      <c r="G136" s="12"/>
      <c r="H136" s="12"/>
      <c r="I136" s="12"/>
      <c r="J136" s="12"/>
      <c r="K136" s="12"/>
      <c r="L136" s="12"/>
      <c r="M136" s="12"/>
      <c r="N136" s="10"/>
      <c r="O136" s="12"/>
      <c r="P136" s="10"/>
      <c r="Q136" s="10"/>
      <c r="R136" s="10"/>
      <c r="S136" s="10"/>
      <c r="T136" s="12"/>
      <c r="U136" s="12"/>
      <c r="W136" s="12"/>
      <c r="X136" s="12"/>
      <c r="Y136" s="12"/>
      <c r="Z136" s="12"/>
      <c r="AA136" s="12"/>
      <c r="AB136" s="12"/>
      <c r="AC136" s="12"/>
      <c r="AD136" s="12"/>
      <c r="AE136" s="12"/>
      <c r="AF136" s="12"/>
      <c r="AG136" s="12"/>
      <c r="AH136" s="12"/>
      <c r="AI136" s="10"/>
      <c r="AJ136" s="12"/>
      <c r="AK136" s="10"/>
      <c r="AL136" s="10"/>
      <c r="AM136" s="10"/>
      <c r="AN136" s="10"/>
      <c r="AO136" s="12"/>
      <c r="AP136" s="15"/>
      <c r="AQ136" s="15"/>
      <c r="AR136" s="15"/>
    </row>
    <row r="137" spans="2:44">
      <c r="B137" s="12"/>
      <c r="C137" s="12"/>
      <c r="D137" s="12"/>
      <c r="E137" s="12"/>
      <c r="F137" s="12"/>
      <c r="G137" s="12"/>
      <c r="H137" s="12"/>
      <c r="I137" s="12"/>
      <c r="J137" s="12"/>
      <c r="K137" s="12"/>
      <c r="L137" s="12"/>
      <c r="M137" s="12"/>
      <c r="N137" s="10"/>
      <c r="O137" s="12"/>
      <c r="P137" s="10"/>
      <c r="Q137" s="10"/>
      <c r="R137" s="10"/>
      <c r="S137" s="10"/>
      <c r="T137" s="12"/>
      <c r="U137" s="12"/>
      <c r="W137" s="12"/>
      <c r="X137" s="12"/>
      <c r="Y137" s="12"/>
      <c r="Z137" s="12"/>
      <c r="AA137" s="12"/>
      <c r="AB137" s="12"/>
      <c r="AC137" s="12"/>
      <c r="AD137" s="12"/>
      <c r="AE137" s="12"/>
      <c r="AF137" s="12"/>
      <c r="AG137" s="12"/>
      <c r="AH137" s="12"/>
      <c r="AI137" s="10"/>
      <c r="AJ137" s="12"/>
      <c r="AK137" s="10"/>
      <c r="AL137" s="10"/>
      <c r="AM137" s="10"/>
      <c r="AN137" s="10"/>
      <c r="AO137" s="12"/>
      <c r="AP137" s="15"/>
      <c r="AQ137" s="15"/>
      <c r="AR137" s="15"/>
    </row>
    <row r="138" spans="2:44">
      <c r="B138" s="12"/>
      <c r="C138" s="12"/>
      <c r="D138" s="12"/>
      <c r="E138" s="12"/>
      <c r="F138" s="12"/>
      <c r="G138" s="12"/>
      <c r="H138" s="12"/>
      <c r="I138" s="12"/>
      <c r="J138" s="12"/>
      <c r="K138" s="12"/>
      <c r="L138" s="12"/>
      <c r="M138" s="12"/>
      <c r="N138" s="10"/>
      <c r="O138" s="12"/>
      <c r="P138" s="10"/>
      <c r="Q138" s="10"/>
      <c r="R138" s="10"/>
      <c r="S138" s="10"/>
      <c r="T138" s="12"/>
      <c r="U138" s="12"/>
      <c r="W138" s="12"/>
      <c r="X138" s="12"/>
      <c r="Y138" s="12"/>
      <c r="Z138" s="12"/>
      <c r="AA138" s="12"/>
      <c r="AB138" s="12"/>
      <c r="AC138" s="12"/>
      <c r="AD138" s="12"/>
      <c r="AE138" s="12"/>
      <c r="AF138" s="12"/>
      <c r="AG138" s="12"/>
      <c r="AH138" s="12"/>
      <c r="AI138" s="10"/>
      <c r="AJ138" s="12"/>
      <c r="AK138" s="10"/>
      <c r="AL138" s="10"/>
      <c r="AM138" s="10"/>
      <c r="AN138" s="10"/>
      <c r="AO138" s="12"/>
      <c r="AP138" s="15"/>
      <c r="AQ138" s="15"/>
      <c r="AR138" s="15"/>
    </row>
    <row r="139" spans="2:44">
      <c r="B139" s="12"/>
      <c r="C139" s="12"/>
      <c r="D139" s="12"/>
      <c r="E139" s="12"/>
      <c r="F139" s="12"/>
      <c r="G139" s="12"/>
      <c r="H139" s="12"/>
      <c r="I139" s="12"/>
      <c r="J139" s="12"/>
      <c r="K139" s="12"/>
      <c r="L139" s="12"/>
      <c r="M139" s="12"/>
      <c r="N139" s="10"/>
      <c r="O139" s="12"/>
      <c r="P139" s="10"/>
      <c r="Q139" s="10"/>
      <c r="R139" s="10"/>
      <c r="S139" s="10"/>
      <c r="T139" s="12"/>
      <c r="U139" s="12"/>
      <c r="W139" s="12"/>
      <c r="X139" s="12"/>
      <c r="Y139" s="12"/>
      <c r="Z139" s="12"/>
      <c r="AA139" s="12"/>
      <c r="AB139" s="12"/>
      <c r="AC139" s="12"/>
      <c r="AD139" s="12"/>
      <c r="AE139" s="12"/>
      <c r="AF139" s="12"/>
      <c r="AG139" s="12"/>
      <c r="AH139" s="12"/>
      <c r="AI139" s="10"/>
      <c r="AJ139" s="12"/>
      <c r="AK139" s="10"/>
      <c r="AL139" s="10"/>
      <c r="AM139" s="10"/>
      <c r="AN139" s="10"/>
      <c r="AO139" s="12"/>
      <c r="AP139" s="15"/>
      <c r="AQ139" s="15"/>
      <c r="AR139" s="15"/>
    </row>
    <row r="140" spans="2:44">
      <c r="B140" s="12"/>
      <c r="C140" s="12"/>
      <c r="D140" s="12"/>
      <c r="E140" s="12"/>
      <c r="F140" s="12"/>
      <c r="G140" s="12"/>
      <c r="H140" s="12"/>
      <c r="I140" s="12"/>
      <c r="J140" s="12"/>
      <c r="K140" s="12"/>
      <c r="L140" s="12"/>
      <c r="M140" s="12"/>
      <c r="N140" s="10"/>
      <c r="O140" s="12"/>
      <c r="P140" s="10"/>
      <c r="Q140" s="10"/>
      <c r="R140" s="10"/>
      <c r="S140" s="10"/>
      <c r="T140" s="12"/>
      <c r="U140" s="12"/>
      <c r="W140" s="12"/>
      <c r="X140" s="12"/>
      <c r="Y140" s="12"/>
      <c r="Z140" s="12"/>
      <c r="AA140" s="12"/>
      <c r="AB140" s="12"/>
      <c r="AC140" s="12"/>
      <c r="AD140" s="12"/>
      <c r="AE140" s="12"/>
      <c r="AF140" s="12"/>
      <c r="AG140" s="12"/>
      <c r="AH140" s="12"/>
      <c r="AI140" s="10"/>
      <c r="AJ140" s="12"/>
      <c r="AK140" s="10"/>
      <c r="AL140" s="10"/>
      <c r="AM140" s="10"/>
      <c r="AN140" s="10"/>
      <c r="AO140" s="12"/>
      <c r="AP140" s="15"/>
      <c r="AQ140" s="15"/>
      <c r="AR140" s="15"/>
    </row>
    <row r="141" spans="2:44">
      <c r="B141" s="12"/>
      <c r="C141" s="12"/>
      <c r="D141" s="12"/>
      <c r="E141" s="12"/>
      <c r="F141" s="12"/>
      <c r="G141" s="12"/>
      <c r="H141" s="12"/>
      <c r="I141" s="12"/>
      <c r="J141" s="12"/>
      <c r="K141" s="12"/>
      <c r="L141" s="12"/>
      <c r="M141" s="12"/>
      <c r="N141" s="10"/>
      <c r="O141" s="12"/>
      <c r="P141" s="10"/>
      <c r="Q141" s="10"/>
      <c r="R141" s="10"/>
      <c r="S141" s="10"/>
      <c r="T141" s="12"/>
      <c r="U141" s="12"/>
      <c r="W141" s="12"/>
      <c r="X141" s="12"/>
      <c r="Y141" s="12"/>
      <c r="Z141" s="12"/>
      <c r="AA141" s="12"/>
      <c r="AB141" s="12"/>
      <c r="AC141" s="12"/>
      <c r="AD141" s="12"/>
      <c r="AE141" s="12"/>
      <c r="AF141" s="12"/>
      <c r="AG141" s="12"/>
      <c r="AH141" s="12"/>
      <c r="AI141" s="10"/>
      <c r="AJ141" s="12"/>
      <c r="AK141" s="10"/>
      <c r="AL141" s="10"/>
      <c r="AM141" s="10"/>
      <c r="AN141" s="10"/>
      <c r="AO141" s="12"/>
      <c r="AP141" s="15"/>
      <c r="AQ141" s="15"/>
      <c r="AR141" s="15"/>
    </row>
    <row r="142" spans="2:44">
      <c r="B142" s="12"/>
      <c r="C142" s="12"/>
      <c r="D142" s="12"/>
      <c r="E142" s="12"/>
      <c r="F142" s="12"/>
      <c r="G142" s="12"/>
      <c r="H142" s="12"/>
      <c r="I142" s="12"/>
      <c r="J142" s="12"/>
      <c r="K142" s="12"/>
      <c r="L142" s="12"/>
      <c r="M142" s="12"/>
      <c r="N142" s="10"/>
      <c r="O142" s="12"/>
      <c r="P142" s="10"/>
      <c r="Q142" s="10"/>
      <c r="R142" s="10"/>
      <c r="S142" s="10"/>
      <c r="T142" s="12"/>
      <c r="U142" s="12"/>
      <c r="W142" s="12"/>
      <c r="X142" s="12"/>
      <c r="Y142" s="12"/>
      <c r="Z142" s="12"/>
      <c r="AA142" s="12"/>
      <c r="AB142" s="12"/>
      <c r="AC142" s="12"/>
      <c r="AD142" s="12"/>
      <c r="AE142" s="12"/>
      <c r="AF142" s="12"/>
      <c r="AG142" s="12"/>
      <c r="AH142" s="12"/>
      <c r="AI142" s="10"/>
      <c r="AJ142" s="12"/>
      <c r="AK142" s="10"/>
      <c r="AL142" s="10"/>
      <c r="AM142" s="10"/>
      <c r="AN142" s="10"/>
      <c r="AO142" s="12"/>
      <c r="AP142" s="15"/>
      <c r="AQ142" s="15"/>
      <c r="AR142" s="15"/>
    </row>
    <row r="143" spans="2:44">
      <c r="B143" s="12"/>
      <c r="C143" s="12"/>
      <c r="D143" s="12"/>
      <c r="E143" s="12"/>
      <c r="F143" s="12"/>
      <c r="G143" s="12"/>
      <c r="H143" s="12"/>
      <c r="I143" s="12"/>
      <c r="J143" s="12"/>
      <c r="K143" s="12"/>
      <c r="L143" s="12"/>
      <c r="M143" s="12"/>
      <c r="N143" s="10"/>
      <c r="O143" s="12"/>
      <c r="P143" s="10"/>
      <c r="Q143" s="10"/>
      <c r="R143" s="10"/>
      <c r="S143" s="10"/>
      <c r="T143" s="12"/>
      <c r="U143" s="12"/>
      <c r="W143" s="12"/>
      <c r="X143" s="12"/>
      <c r="Y143" s="12"/>
      <c r="Z143" s="12"/>
      <c r="AA143" s="12"/>
      <c r="AB143" s="12"/>
      <c r="AC143" s="12"/>
      <c r="AD143" s="12"/>
      <c r="AE143" s="12"/>
      <c r="AF143" s="12"/>
      <c r="AG143" s="12"/>
      <c r="AH143" s="12"/>
      <c r="AI143" s="10"/>
      <c r="AJ143" s="12"/>
      <c r="AK143" s="10"/>
      <c r="AL143" s="10"/>
      <c r="AM143" s="10"/>
      <c r="AN143" s="10"/>
      <c r="AO143" s="12"/>
      <c r="AP143" s="15"/>
      <c r="AQ143" s="15"/>
      <c r="AR143" s="15"/>
    </row>
    <row r="144" spans="2:44">
      <c r="B144" s="12"/>
      <c r="C144" s="12"/>
      <c r="D144" s="12"/>
      <c r="E144" s="12"/>
      <c r="F144" s="12"/>
      <c r="G144" s="12"/>
      <c r="H144" s="12"/>
      <c r="I144" s="12"/>
      <c r="J144" s="12"/>
      <c r="K144" s="12"/>
      <c r="L144" s="12"/>
      <c r="M144" s="12"/>
      <c r="N144" s="10"/>
      <c r="O144" s="12"/>
      <c r="P144" s="10"/>
      <c r="Q144" s="10"/>
      <c r="R144" s="10"/>
      <c r="S144" s="10"/>
      <c r="T144" s="12"/>
      <c r="U144" s="12"/>
      <c r="W144" s="12"/>
      <c r="X144" s="12"/>
      <c r="Y144" s="12"/>
      <c r="Z144" s="12"/>
      <c r="AA144" s="12"/>
      <c r="AB144" s="12"/>
      <c r="AC144" s="12"/>
      <c r="AD144" s="12"/>
      <c r="AE144" s="12"/>
      <c r="AF144" s="12"/>
      <c r="AG144" s="12"/>
      <c r="AH144" s="12"/>
      <c r="AI144" s="10"/>
      <c r="AJ144" s="12"/>
      <c r="AK144" s="10"/>
      <c r="AL144" s="10"/>
      <c r="AM144" s="10"/>
      <c r="AN144" s="10"/>
      <c r="AO144" s="12"/>
      <c r="AP144" s="15"/>
      <c r="AQ144" s="15"/>
      <c r="AR144" s="15"/>
    </row>
    <row r="145" spans="2:44">
      <c r="B145" s="12"/>
      <c r="C145" s="12"/>
      <c r="D145" s="12"/>
      <c r="E145" s="12"/>
      <c r="F145" s="12"/>
      <c r="G145" s="12"/>
      <c r="H145" s="12"/>
      <c r="I145" s="12"/>
      <c r="J145" s="12"/>
      <c r="K145" s="12"/>
      <c r="L145" s="12"/>
      <c r="M145" s="12"/>
      <c r="N145" s="10"/>
      <c r="O145" s="12"/>
      <c r="P145" s="10"/>
      <c r="Q145" s="10"/>
      <c r="R145" s="10"/>
      <c r="S145" s="10"/>
      <c r="T145" s="12"/>
      <c r="U145" s="12"/>
      <c r="W145" s="12"/>
      <c r="X145" s="12"/>
      <c r="Y145" s="12"/>
      <c r="Z145" s="12"/>
      <c r="AA145" s="12"/>
      <c r="AB145" s="12"/>
      <c r="AC145" s="12"/>
      <c r="AD145" s="12"/>
      <c r="AE145" s="12"/>
      <c r="AF145" s="12"/>
      <c r="AG145" s="12"/>
      <c r="AH145" s="12"/>
      <c r="AI145" s="10"/>
      <c r="AJ145" s="12"/>
      <c r="AK145" s="10"/>
      <c r="AL145" s="10"/>
      <c r="AM145" s="10"/>
      <c r="AN145" s="10"/>
      <c r="AO145" s="12"/>
      <c r="AP145" s="15"/>
      <c r="AQ145" s="15"/>
      <c r="AR145" s="15"/>
    </row>
    <row r="146" spans="2:44">
      <c r="B146" s="12"/>
      <c r="C146" s="12"/>
      <c r="D146" s="12"/>
      <c r="E146" s="12"/>
      <c r="F146" s="12"/>
      <c r="G146" s="12"/>
      <c r="H146" s="12"/>
      <c r="I146" s="12"/>
      <c r="J146" s="12"/>
      <c r="K146" s="12"/>
      <c r="L146" s="12"/>
      <c r="M146" s="12"/>
      <c r="N146" s="10"/>
      <c r="O146" s="12"/>
      <c r="P146" s="10"/>
      <c r="Q146" s="10"/>
      <c r="R146" s="10"/>
      <c r="S146" s="10"/>
      <c r="T146" s="12"/>
      <c r="U146" s="12"/>
      <c r="W146" s="12"/>
      <c r="X146" s="12"/>
      <c r="Y146" s="12"/>
      <c r="Z146" s="12"/>
      <c r="AA146" s="12"/>
      <c r="AB146" s="12"/>
      <c r="AC146" s="12"/>
      <c r="AD146" s="12"/>
      <c r="AE146" s="12"/>
      <c r="AF146" s="12"/>
      <c r="AG146" s="12"/>
      <c r="AH146" s="12"/>
      <c r="AI146" s="10"/>
      <c r="AJ146" s="12"/>
      <c r="AK146" s="10"/>
      <c r="AL146" s="10"/>
      <c r="AM146" s="10"/>
      <c r="AN146" s="10"/>
      <c r="AO146" s="12"/>
      <c r="AP146" s="15"/>
      <c r="AQ146" s="15"/>
      <c r="AR146" s="15"/>
    </row>
    <row r="147" spans="2:44">
      <c r="B147" s="12"/>
      <c r="C147" s="12"/>
      <c r="D147" s="12"/>
      <c r="E147" s="12"/>
      <c r="F147" s="12"/>
      <c r="G147" s="12"/>
      <c r="H147" s="12"/>
      <c r="I147" s="12"/>
      <c r="J147" s="12"/>
      <c r="K147" s="12"/>
      <c r="L147" s="12"/>
      <c r="M147" s="12"/>
      <c r="N147" s="10"/>
      <c r="O147" s="12"/>
      <c r="P147" s="10"/>
      <c r="Q147" s="10"/>
      <c r="R147" s="10"/>
      <c r="S147" s="10"/>
      <c r="T147" s="12"/>
      <c r="U147" s="12"/>
      <c r="W147" s="12"/>
      <c r="X147" s="12"/>
      <c r="Y147" s="12"/>
      <c r="Z147" s="12"/>
      <c r="AA147" s="12"/>
      <c r="AB147" s="12"/>
      <c r="AC147" s="12"/>
      <c r="AD147" s="12"/>
      <c r="AE147" s="12"/>
      <c r="AF147" s="12"/>
      <c r="AG147" s="12"/>
      <c r="AH147" s="12"/>
      <c r="AI147" s="10"/>
      <c r="AJ147" s="12"/>
      <c r="AK147" s="10"/>
      <c r="AL147" s="10"/>
      <c r="AM147" s="10"/>
      <c r="AN147" s="10"/>
      <c r="AO147" s="12"/>
      <c r="AP147" s="15"/>
      <c r="AQ147" s="15"/>
      <c r="AR147" s="15"/>
    </row>
    <row r="148" spans="2:44">
      <c r="B148" s="12"/>
      <c r="C148" s="12"/>
      <c r="D148" s="12"/>
      <c r="E148" s="12"/>
      <c r="F148" s="12"/>
      <c r="G148" s="12"/>
      <c r="H148" s="12"/>
      <c r="I148" s="12"/>
      <c r="J148" s="12"/>
      <c r="K148" s="12"/>
      <c r="L148" s="12"/>
      <c r="M148" s="12"/>
      <c r="N148" s="10"/>
      <c r="O148" s="12"/>
      <c r="P148" s="10"/>
      <c r="Q148" s="10"/>
      <c r="R148" s="10"/>
      <c r="S148" s="10"/>
      <c r="T148" s="12"/>
      <c r="U148" s="12"/>
      <c r="W148" s="12"/>
      <c r="X148" s="12"/>
      <c r="Y148" s="12"/>
      <c r="Z148" s="12"/>
      <c r="AA148" s="12"/>
      <c r="AB148" s="12"/>
      <c r="AC148" s="12"/>
      <c r="AD148" s="12"/>
      <c r="AE148" s="12"/>
      <c r="AF148" s="12"/>
      <c r="AG148" s="12"/>
      <c r="AH148" s="12"/>
      <c r="AI148" s="10"/>
      <c r="AJ148" s="12"/>
      <c r="AK148" s="10"/>
      <c r="AL148" s="10"/>
      <c r="AM148" s="10"/>
      <c r="AN148" s="10"/>
      <c r="AO148" s="12"/>
      <c r="AP148" s="15"/>
      <c r="AQ148" s="15"/>
      <c r="AR148" s="15"/>
    </row>
    <row r="149" spans="2:44">
      <c r="B149" s="12"/>
      <c r="C149" s="12"/>
      <c r="D149" s="12"/>
      <c r="E149" s="12"/>
      <c r="F149" s="12"/>
      <c r="G149" s="12"/>
      <c r="H149" s="12"/>
      <c r="I149" s="12"/>
      <c r="J149" s="12"/>
      <c r="K149" s="12"/>
      <c r="L149" s="12"/>
      <c r="M149" s="12"/>
      <c r="N149" s="10"/>
      <c r="O149" s="12"/>
      <c r="P149" s="10"/>
      <c r="Q149" s="10"/>
      <c r="R149" s="10"/>
      <c r="S149" s="10"/>
      <c r="T149" s="12"/>
      <c r="U149" s="12"/>
      <c r="W149" s="12"/>
      <c r="X149" s="12"/>
      <c r="Y149" s="12"/>
      <c r="Z149" s="12"/>
      <c r="AA149" s="12"/>
      <c r="AB149" s="12"/>
      <c r="AC149" s="12"/>
      <c r="AD149" s="12"/>
      <c r="AE149" s="12"/>
      <c r="AF149" s="12"/>
      <c r="AG149" s="12"/>
      <c r="AH149" s="12"/>
      <c r="AI149" s="10"/>
      <c r="AJ149" s="12"/>
      <c r="AK149" s="10"/>
      <c r="AL149" s="10"/>
      <c r="AM149" s="10"/>
      <c r="AN149" s="10"/>
      <c r="AO149" s="12"/>
      <c r="AP149" s="15"/>
      <c r="AQ149" s="15"/>
      <c r="AR149" s="15"/>
    </row>
    <row r="150" spans="2:44">
      <c r="B150" s="12"/>
      <c r="C150" s="12"/>
      <c r="D150" s="12"/>
      <c r="E150" s="12"/>
      <c r="F150" s="12"/>
      <c r="G150" s="12"/>
      <c r="H150" s="12"/>
      <c r="I150" s="12"/>
      <c r="J150" s="12"/>
      <c r="K150" s="12"/>
      <c r="L150" s="12"/>
      <c r="M150" s="12"/>
      <c r="N150" s="10"/>
      <c r="O150" s="12"/>
      <c r="P150" s="10"/>
      <c r="Q150" s="10"/>
      <c r="R150" s="10"/>
      <c r="S150" s="10"/>
      <c r="T150" s="12"/>
      <c r="U150" s="12"/>
      <c r="W150" s="12"/>
      <c r="X150" s="12"/>
      <c r="Y150" s="12"/>
      <c r="Z150" s="12"/>
      <c r="AA150" s="12"/>
      <c r="AB150" s="12"/>
      <c r="AC150" s="12"/>
      <c r="AD150" s="12"/>
      <c r="AE150" s="12"/>
      <c r="AF150" s="12"/>
      <c r="AG150" s="12"/>
      <c r="AH150" s="12"/>
      <c r="AI150" s="10"/>
      <c r="AJ150" s="12"/>
      <c r="AK150" s="10"/>
      <c r="AL150" s="10"/>
      <c r="AM150" s="10"/>
      <c r="AN150" s="10"/>
      <c r="AO150" s="12"/>
      <c r="AP150" s="15"/>
      <c r="AQ150" s="15"/>
      <c r="AR150" s="15"/>
    </row>
    <row r="151" spans="2:44">
      <c r="B151" s="12"/>
      <c r="C151" s="12"/>
      <c r="D151" s="12"/>
      <c r="E151" s="12"/>
      <c r="F151" s="12"/>
      <c r="G151" s="12"/>
      <c r="H151" s="12"/>
      <c r="I151" s="12"/>
      <c r="J151" s="12"/>
      <c r="K151" s="12"/>
      <c r="L151" s="12"/>
      <c r="M151" s="12"/>
      <c r="N151" s="10"/>
      <c r="O151" s="12"/>
      <c r="P151" s="10"/>
      <c r="Q151" s="10"/>
      <c r="R151" s="10"/>
      <c r="S151" s="10"/>
      <c r="T151" s="12"/>
      <c r="U151" s="12"/>
      <c r="W151" s="12"/>
      <c r="X151" s="12"/>
      <c r="Y151" s="12"/>
      <c r="Z151" s="12"/>
      <c r="AA151" s="12"/>
      <c r="AB151" s="12"/>
      <c r="AC151" s="12"/>
      <c r="AD151" s="12"/>
      <c r="AE151" s="12"/>
      <c r="AF151" s="12"/>
      <c r="AG151" s="12"/>
      <c r="AH151" s="12"/>
      <c r="AI151" s="10"/>
      <c r="AJ151" s="12"/>
      <c r="AK151" s="10"/>
      <c r="AL151" s="10"/>
      <c r="AM151" s="10"/>
      <c r="AN151" s="10"/>
      <c r="AO151" s="12"/>
      <c r="AP151" s="15"/>
      <c r="AQ151" s="15"/>
      <c r="AR151" s="15"/>
    </row>
    <row r="152" spans="2:44">
      <c r="B152" s="12"/>
      <c r="C152" s="12"/>
      <c r="D152" s="12"/>
      <c r="E152" s="12"/>
      <c r="F152" s="12"/>
      <c r="G152" s="12"/>
      <c r="H152" s="12"/>
      <c r="I152" s="12"/>
      <c r="J152" s="12"/>
      <c r="K152" s="12"/>
      <c r="L152" s="12"/>
      <c r="M152" s="12"/>
      <c r="N152" s="10"/>
      <c r="O152" s="12"/>
      <c r="P152" s="10"/>
      <c r="Q152" s="10"/>
      <c r="R152" s="10"/>
      <c r="S152" s="10"/>
      <c r="T152" s="12"/>
      <c r="U152" s="12"/>
      <c r="W152" s="12"/>
      <c r="X152" s="12"/>
      <c r="Y152" s="12"/>
      <c r="Z152" s="12"/>
      <c r="AA152" s="12"/>
      <c r="AB152" s="12"/>
      <c r="AC152" s="12"/>
      <c r="AD152" s="12"/>
      <c r="AE152" s="12"/>
      <c r="AF152" s="12"/>
      <c r="AG152" s="12"/>
      <c r="AH152" s="12"/>
      <c r="AI152" s="10"/>
      <c r="AJ152" s="12"/>
      <c r="AK152" s="10"/>
      <c r="AL152" s="10"/>
      <c r="AM152" s="10"/>
      <c r="AN152" s="10"/>
      <c r="AO152" s="12"/>
      <c r="AP152" s="15"/>
      <c r="AQ152" s="15"/>
      <c r="AR152" s="15"/>
    </row>
    <row r="153" spans="2:44">
      <c r="B153" s="12"/>
      <c r="C153" s="12"/>
      <c r="D153" s="12"/>
      <c r="E153" s="12"/>
      <c r="F153" s="12"/>
      <c r="G153" s="12"/>
      <c r="H153" s="12"/>
      <c r="I153" s="12"/>
      <c r="J153" s="12"/>
      <c r="K153" s="12"/>
      <c r="L153" s="12"/>
      <c r="M153" s="12"/>
      <c r="N153" s="10"/>
      <c r="O153" s="12"/>
      <c r="P153" s="10"/>
      <c r="Q153" s="10"/>
      <c r="R153" s="10"/>
      <c r="S153" s="10"/>
      <c r="T153" s="12"/>
      <c r="U153" s="12"/>
      <c r="W153" s="12"/>
      <c r="X153" s="12"/>
      <c r="Y153" s="12"/>
      <c r="Z153" s="12"/>
      <c r="AA153" s="12"/>
      <c r="AB153" s="12"/>
      <c r="AC153" s="12"/>
      <c r="AD153" s="12"/>
      <c r="AE153" s="12"/>
      <c r="AF153" s="12"/>
      <c r="AG153" s="12"/>
      <c r="AH153" s="12"/>
      <c r="AI153" s="10"/>
      <c r="AJ153" s="12"/>
      <c r="AK153" s="10"/>
      <c r="AL153" s="10"/>
      <c r="AM153" s="10"/>
      <c r="AN153" s="10"/>
      <c r="AO153" s="12"/>
      <c r="AP153" s="15"/>
      <c r="AQ153" s="15"/>
      <c r="AR153" s="15"/>
    </row>
    <row r="154" spans="2:44">
      <c r="B154" s="12"/>
      <c r="C154" s="12"/>
      <c r="D154" s="12"/>
      <c r="E154" s="12"/>
      <c r="F154" s="12"/>
      <c r="G154" s="12"/>
      <c r="H154" s="12"/>
      <c r="I154" s="12"/>
      <c r="J154" s="12"/>
      <c r="K154" s="12"/>
      <c r="L154" s="12"/>
      <c r="M154" s="12"/>
      <c r="N154" s="10"/>
      <c r="O154" s="12"/>
      <c r="P154" s="10"/>
      <c r="Q154" s="10"/>
      <c r="R154" s="10"/>
      <c r="S154" s="10"/>
      <c r="T154" s="12"/>
      <c r="U154" s="12"/>
      <c r="W154" s="12"/>
      <c r="X154" s="12"/>
      <c r="Y154" s="12"/>
      <c r="Z154" s="12"/>
      <c r="AA154" s="12"/>
      <c r="AB154" s="12"/>
      <c r="AC154" s="12"/>
      <c r="AD154" s="12"/>
      <c r="AE154" s="12"/>
      <c r="AF154" s="12"/>
      <c r="AG154" s="12"/>
      <c r="AH154" s="12"/>
      <c r="AI154" s="10"/>
      <c r="AJ154" s="12"/>
      <c r="AK154" s="10"/>
      <c r="AL154" s="10"/>
      <c r="AM154" s="10"/>
      <c r="AN154" s="10"/>
      <c r="AO154" s="12"/>
      <c r="AP154" s="15"/>
      <c r="AQ154" s="15"/>
      <c r="AR154" s="15"/>
    </row>
    <row r="155" spans="2:44">
      <c r="B155" s="12"/>
      <c r="C155" s="12"/>
      <c r="D155" s="12"/>
      <c r="E155" s="12"/>
      <c r="F155" s="12"/>
      <c r="G155" s="12"/>
      <c r="H155" s="12"/>
      <c r="I155" s="12"/>
      <c r="J155" s="12"/>
      <c r="K155" s="12"/>
      <c r="L155" s="12"/>
      <c r="M155" s="12"/>
      <c r="N155" s="10"/>
      <c r="O155" s="12"/>
      <c r="P155" s="10"/>
      <c r="Q155" s="10"/>
      <c r="R155" s="10"/>
      <c r="S155" s="10"/>
      <c r="T155" s="12"/>
      <c r="U155" s="12"/>
      <c r="W155" s="12"/>
      <c r="X155" s="12"/>
      <c r="Y155" s="12"/>
      <c r="Z155" s="12"/>
      <c r="AA155" s="12"/>
      <c r="AB155" s="12"/>
      <c r="AC155" s="12"/>
      <c r="AD155" s="12"/>
      <c r="AE155" s="12"/>
      <c r="AF155" s="12"/>
      <c r="AG155" s="12"/>
      <c r="AH155" s="12"/>
      <c r="AI155" s="10"/>
      <c r="AJ155" s="12"/>
      <c r="AK155" s="10"/>
      <c r="AL155" s="10"/>
      <c r="AM155" s="10"/>
      <c r="AN155" s="10"/>
      <c r="AO155" s="12"/>
      <c r="AP155" s="15"/>
      <c r="AQ155" s="15"/>
      <c r="AR155" s="15"/>
    </row>
    <row r="156" spans="2:44">
      <c r="B156" s="12"/>
      <c r="C156" s="12"/>
      <c r="D156" s="12"/>
      <c r="E156" s="12"/>
      <c r="F156" s="12"/>
      <c r="G156" s="12"/>
      <c r="H156" s="12"/>
      <c r="I156" s="12"/>
      <c r="J156" s="12"/>
      <c r="K156" s="12"/>
      <c r="L156" s="12"/>
      <c r="M156" s="12"/>
      <c r="N156" s="10"/>
      <c r="O156" s="12"/>
      <c r="P156" s="10"/>
      <c r="Q156" s="10"/>
      <c r="R156" s="10"/>
      <c r="S156" s="10"/>
      <c r="T156" s="12"/>
      <c r="U156" s="12"/>
      <c r="W156" s="12"/>
      <c r="X156" s="12"/>
      <c r="Y156" s="12"/>
      <c r="Z156" s="12"/>
      <c r="AA156" s="12"/>
      <c r="AB156" s="12"/>
      <c r="AC156" s="12"/>
      <c r="AD156" s="12"/>
      <c r="AE156" s="12"/>
      <c r="AF156" s="12"/>
      <c r="AG156" s="12"/>
      <c r="AH156" s="12"/>
      <c r="AI156" s="10"/>
      <c r="AJ156" s="12"/>
      <c r="AK156" s="10"/>
      <c r="AL156" s="10"/>
      <c r="AM156" s="10"/>
      <c r="AN156" s="10"/>
      <c r="AO156" s="12"/>
      <c r="AP156" s="15"/>
      <c r="AQ156" s="15"/>
      <c r="AR156" s="15"/>
    </row>
    <row r="157" spans="2:44">
      <c r="B157" s="12"/>
      <c r="C157" s="12"/>
      <c r="D157" s="12"/>
      <c r="E157" s="12"/>
      <c r="F157" s="12"/>
      <c r="G157" s="12"/>
      <c r="H157" s="12"/>
      <c r="I157" s="12"/>
      <c r="J157" s="12"/>
      <c r="K157" s="12"/>
      <c r="L157" s="12"/>
      <c r="M157" s="12"/>
      <c r="N157" s="10"/>
      <c r="O157" s="12"/>
      <c r="P157" s="10"/>
      <c r="Q157" s="10"/>
      <c r="R157" s="10"/>
      <c r="S157" s="10"/>
      <c r="T157" s="12"/>
      <c r="U157" s="12"/>
      <c r="W157" s="12"/>
      <c r="X157" s="12"/>
      <c r="Y157" s="12"/>
      <c r="Z157" s="12"/>
      <c r="AA157" s="12"/>
      <c r="AB157" s="12"/>
      <c r="AC157" s="12"/>
      <c r="AD157" s="12"/>
      <c r="AE157" s="12"/>
      <c r="AF157" s="12"/>
      <c r="AG157" s="12"/>
      <c r="AH157" s="12"/>
      <c r="AI157" s="10"/>
      <c r="AJ157" s="12"/>
      <c r="AK157" s="10"/>
      <c r="AL157" s="10"/>
      <c r="AM157" s="10"/>
      <c r="AN157" s="10"/>
      <c r="AO157" s="12"/>
      <c r="AP157" s="15"/>
      <c r="AQ157" s="15"/>
      <c r="AR157" s="15"/>
    </row>
    <row r="158" spans="2:44">
      <c r="B158" s="12"/>
      <c r="C158" s="12"/>
      <c r="D158" s="12"/>
      <c r="E158" s="12"/>
      <c r="F158" s="12"/>
      <c r="G158" s="12"/>
      <c r="H158" s="12"/>
      <c r="I158" s="12"/>
      <c r="J158" s="12"/>
      <c r="K158" s="12"/>
      <c r="L158" s="12"/>
      <c r="M158" s="12"/>
      <c r="N158" s="10"/>
      <c r="O158" s="12"/>
      <c r="P158" s="10"/>
      <c r="Q158" s="10"/>
      <c r="R158" s="10"/>
      <c r="S158" s="10"/>
      <c r="T158" s="12"/>
      <c r="U158" s="12"/>
      <c r="W158" s="12"/>
      <c r="X158" s="12"/>
      <c r="Y158" s="12"/>
      <c r="Z158" s="12"/>
      <c r="AA158" s="12"/>
      <c r="AB158" s="12"/>
      <c r="AC158" s="12"/>
      <c r="AD158" s="12"/>
      <c r="AE158" s="12"/>
      <c r="AF158" s="12"/>
      <c r="AG158" s="12"/>
      <c r="AH158" s="12"/>
      <c r="AI158" s="10"/>
      <c r="AJ158" s="12"/>
      <c r="AK158" s="10"/>
      <c r="AL158" s="10"/>
      <c r="AM158" s="10"/>
      <c r="AN158" s="10"/>
      <c r="AO158" s="12"/>
      <c r="AP158" s="15"/>
      <c r="AQ158" s="15"/>
      <c r="AR158" s="15"/>
    </row>
    <row r="159" spans="2:44">
      <c r="B159" s="12"/>
      <c r="C159" s="12"/>
      <c r="D159" s="12"/>
      <c r="E159" s="12"/>
      <c r="F159" s="12"/>
      <c r="G159" s="12"/>
      <c r="H159" s="12"/>
      <c r="I159" s="12"/>
      <c r="J159" s="12"/>
      <c r="K159" s="12"/>
      <c r="L159" s="12"/>
      <c r="M159" s="12"/>
      <c r="N159" s="10"/>
      <c r="O159" s="12"/>
      <c r="P159" s="10"/>
      <c r="Q159" s="10"/>
      <c r="R159" s="10"/>
      <c r="S159" s="10"/>
      <c r="T159" s="12"/>
      <c r="U159" s="12"/>
      <c r="W159" s="12"/>
      <c r="X159" s="12"/>
      <c r="Y159" s="12"/>
      <c r="Z159" s="12"/>
      <c r="AA159" s="12"/>
      <c r="AB159" s="12"/>
      <c r="AC159" s="12"/>
      <c r="AD159" s="12"/>
      <c r="AE159" s="12"/>
      <c r="AF159" s="12"/>
      <c r="AG159" s="12"/>
      <c r="AH159" s="12"/>
      <c r="AI159" s="10"/>
      <c r="AJ159" s="12"/>
      <c r="AK159" s="10"/>
      <c r="AL159" s="10"/>
      <c r="AM159" s="10"/>
      <c r="AN159" s="10"/>
      <c r="AO159" s="12"/>
      <c r="AP159" s="15"/>
      <c r="AQ159" s="15"/>
      <c r="AR159" s="15"/>
    </row>
    <row r="160" spans="2:44">
      <c r="B160" s="12"/>
      <c r="C160" s="12"/>
      <c r="D160" s="12"/>
      <c r="E160" s="12"/>
      <c r="F160" s="12"/>
      <c r="G160" s="12"/>
      <c r="H160" s="12"/>
      <c r="I160" s="12"/>
      <c r="J160" s="12"/>
      <c r="K160" s="12"/>
      <c r="L160" s="12"/>
      <c r="M160" s="12"/>
      <c r="N160" s="10"/>
      <c r="O160" s="12"/>
      <c r="P160" s="10"/>
      <c r="Q160" s="10"/>
      <c r="R160" s="10"/>
      <c r="S160" s="10"/>
      <c r="T160" s="12"/>
      <c r="U160" s="12"/>
      <c r="W160" s="12"/>
      <c r="X160" s="12"/>
      <c r="Y160" s="12"/>
      <c r="Z160" s="12"/>
      <c r="AA160" s="12"/>
      <c r="AB160" s="12"/>
      <c r="AC160" s="12"/>
      <c r="AD160" s="12"/>
      <c r="AE160" s="12"/>
      <c r="AF160" s="12"/>
      <c r="AG160" s="12"/>
      <c r="AH160" s="12"/>
      <c r="AI160" s="10"/>
      <c r="AJ160" s="12"/>
      <c r="AK160" s="10"/>
      <c r="AL160" s="10"/>
      <c r="AM160" s="10"/>
      <c r="AN160" s="10"/>
      <c r="AO160" s="12"/>
      <c r="AP160" s="15"/>
      <c r="AQ160" s="15"/>
      <c r="AR160" s="15"/>
    </row>
    <row r="161" spans="2:44">
      <c r="B161" s="12"/>
      <c r="C161" s="12"/>
      <c r="D161" s="12"/>
      <c r="E161" s="12"/>
      <c r="F161" s="12"/>
      <c r="G161" s="12"/>
      <c r="H161" s="12"/>
      <c r="I161" s="12"/>
      <c r="J161" s="12"/>
      <c r="K161" s="12"/>
      <c r="L161" s="12"/>
      <c r="M161" s="12"/>
      <c r="N161" s="10"/>
      <c r="O161" s="12"/>
      <c r="P161" s="10"/>
      <c r="Q161" s="10"/>
      <c r="R161" s="10"/>
      <c r="S161" s="10"/>
      <c r="T161" s="12"/>
      <c r="U161" s="12"/>
      <c r="W161" s="12"/>
      <c r="X161" s="12"/>
      <c r="Y161" s="12"/>
      <c r="Z161" s="12"/>
      <c r="AA161" s="12"/>
      <c r="AB161" s="12"/>
      <c r="AC161" s="12"/>
      <c r="AD161" s="12"/>
      <c r="AE161" s="12"/>
      <c r="AF161" s="12"/>
      <c r="AG161" s="12"/>
      <c r="AH161" s="12"/>
      <c r="AI161" s="10"/>
      <c r="AJ161" s="12"/>
      <c r="AK161" s="10"/>
      <c r="AL161" s="10"/>
      <c r="AM161" s="10"/>
      <c r="AN161" s="10"/>
      <c r="AO161" s="12"/>
      <c r="AP161" s="15"/>
      <c r="AQ161" s="15"/>
      <c r="AR161" s="15"/>
    </row>
    <row r="162" spans="2:44">
      <c r="B162" s="12"/>
      <c r="C162" s="12"/>
      <c r="D162" s="12"/>
      <c r="E162" s="12"/>
      <c r="F162" s="12"/>
      <c r="G162" s="12"/>
      <c r="H162" s="12"/>
      <c r="I162" s="12"/>
      <c r="J162" s="12"/>
      <c r="K162" s="12"/>
      <c r="L162" s="12"/>
      <c r="M162" s="12"/>
      <c r="N162" s="10"/>
      <c r="O162" s="12"/>
      <c r="P162" s="10"/>
      <c r="Q162" s="10"/>
      <c r="R162" s="10"/>
      <c r="S162" s="10"/>
      <c r="T162" s="12"/>
      <c r="U162" s="12"/>
      <c r="W162" s="12"/>
      <c r="X162" s="12"/>
      <c r="Y162" s="12"/>
      <c r="Z162" s="12"/>
      <c r="AA162" s="12"/>
      <c r="AB162" s="12"/>
      <c r="AC162" s="12"/>
      <c r="AD162" s="12"/>
      <c r="AE162" s="12"/>
      <c r="AF162" s="12"/>
      <c r="AG162" s="12"/>
      <c r="AH162" s="12"/>
      <c r="AI162" s="10"/>
      <c r="AJ162" s="12"/>
      <c r="AK162" s="10"/>
      <c r="AL162" s="10"/>
      <c r="AM162" s="10"/>
      <c r="AN162" s="10"/>
      <c r="AO162" s="12"/>
      <c r="AP162" s="15"/>
      <c r="AQ162" s="15"/>
      <c r="AR162" s="15"/>
    </row>
    <row r="163" spans="2:44">
      <c r="B163" s="12"/>
      <c r="C163" s="12"/>
      <c r="D163" s="12"/>
      <c r="E163" s="12"/>
      <c r="F163" s="12"/>
      <c r="G163" s="12"/>
      <c r="H163" s="12"/>
      <c r="I163" s="12"/>
      <c r="J163" s="12"/>
      <c r="K163" s="12"/>
      <c r="L163" s="12"/>
      <c r="M163" s="12"/>
      <c r="N163" s="10"/>
      <c r="O163" s="12"/>
      <c r="P163" s="10"/>
      <c r="Q163" s="10"/>
      <c r="R163" s="10"/>
      <c r="S163" s="10"/>
      <c r="T163" s="12"/>
      <c r="U163" s="12"/>
      <c r="W163" s="12"/>
      <c r="X163" s="12"/>
      <c r="Y163" s="12"/>
      <c r="Z163" s="12"/>
      <c r="AA163" s="12"/>
      <c r="AB163" s="12"/>
      <c r="AC163" s="12"/>
      <c r="AD163" s="12"/>
      <c r="AE163" s="12"/>
      <c r="AF163" s="12"/>
      <c r="AG163" s="12"/>
      <c r="AH163" s="12"/>
      <c r="AI163" s="10"/>
      <c r="AJ163" s="12"/>
      <c r="AK163" s="10"/>
      <c r="AL163" s="10"/>
      <c r="AM163" s="10"/>
      <c r="AN163" s="10"/>
      <c r="AO163" s="12"/>
      <c r="AP163" s="15"/>
      <c r="AQ163" s="15"/>
      <c r="AR163" s="15"/>
    </row>
    <row r="164" spans="2:44">
      <c r="B164" s="12"/>
      <c r="C164" s="12"/>
      <c r="D164" s="12"/>
      <c r="E164" s="12"/>
      <c r="F164" s="12"/>
      <c r="G164" s="12"/>
      <c r="H164" s="12"/>
      <c r="I164" s="12"/>
      <c r="J164" s="12"/>
      <c r="K164" s="12"/>
      <c r="L164" s="12"/>
      <c r="M164" s="12"/>
      <c r="N164" s="10"/>
      <c r="O164" s="12"/>
      <c r="P164" s="10"/>
      <c r="Q164" s="10"/>
      <c r="R164" s="10"/>
      <c r="S164" s="10"/>
      <c r="T164" s="12"/>
      <c r="U164" s="12"/>
      <c r="W164" s="12"/>
      <c r="X164" s="12"/>
      <c r="Y164" s="12"/>
      <c r="Z164" s="12"/>
      <c r="AA164" s="12"/>
      <c r="AB164" s="12"/>
      <c r="AC164" s="12"/>
      <c r="AD164" s="12"/>
      <c r="AE164" s="12"/>
      <c r="AF164" s="12"/>
      <c r="AG164" s="12"/>
      <c r="AH164" s="12"/>
      <c r="AI164" s="10"/>
      <c r="AJ164" s="12"/>
      <c r="AK164" s="10"/>
      <c r="AL164" s="10"/>
      <c r="AM164" s="10"/>
      <c r="AN164" s="10"/>
      <c r="AO164" s="12"/>
      <c r="AP164" s="15"/>
      <c r="AQ164" s="15"/>
      <c r="AR164" s="15"/>
    </row>
    <row r="165" spans="2:44">
      <c r="B165" s="12"/>
      <c r="C165" s="12"/>
      <c r="D165" s="12"/>
      <c r="E165" s="12"/>
      <c r="F165" s="12"/>
      <c r="G165" s="12"/>
      <c r="H165" s="12"/>
      <c r="I165" s="12"/>
      <c r="J165" s="12"/>
      <c r="K165" s="12"/>
      <c r="L165" s="12"/>
      <c r="M165" s="12"/>
      <c r="N165" s="10"/>
      <c r="O165" s="12"/>
      <c r="P165" s="10"/>
      <c r="Q165" s="10"/>
      <c r="R165" s="10"/>
      <c r="S165" s="10"/>
      <c r="T165" s="12"/>
      <c r="U165" s="12"/>
      <c r="W165" s="12"/>
      <c r="X165" s="12"/>
      <c r="Y165" s="12"/>
      <c r="Z165" s="12"/>
      <c r="AA165" s="12"/>
      <c r="AB165" s="12"/>
      <c r="AC165" s="12"/>
      <c r="AD165" s="12"/>
      <c r="AE165" s="12"/>
      <c r="AF165" s="12"/>
      <c r="AG165" s="12"/>
      <c r="AH165" s="12"/>
      <c r="AI165" s="10"/>
      <c r="AJ165" s="12"/>
      <c r="AK165" s="10"/>
      <c r="AL165" s="10"/>
      <c r="AM165" s="10"/>
      <c r="AN165" s="10"/>
      <c r="AO165" s="12"/>
      <c r="AP165" s="15"/>
      <c r="AQ165" s="15"/>
      <c r="AR165" s="15"/>
    </row>
    <row r="166" spans="2:44">
      <c r="B166" s="12"/>
      <c r="C166" s="12"/>
      <c r="D166" s="12"/>
      <c r="E166" s="12"/>
      <c r="F166" s="12"/>
      <c r="G166" s="12"/>
      <c r="H166" s="12"/>
      <c r="I166" s="12"/>
      <c r="J166" s="12"/>
      <c r="K166" s="12"/>
      <c r="L166" s="12"/>
      <c r="M166" s="12"/>
      <c r="N166" s="10"/>
      <c r="O166" s="12"/>
      <c r="P166" s="10"/>
      <c r="Q166" s="10"/>
      <c r="R166" s="10"/>
      <c r="S166" s="10"/>
      <c r="T166" s="12"/>
      <c r="U166" s="12"/>
      <c r="W166" s="12"/>
      <c r="X166" s="12"/>
      <c r="Y166" s="12"/>
      <c r="Z166" s="12"/>
      <c r="AA166" s="12"/>
      <c r="AB166" s="12"/>
      <c r="AC166" s="12"/>
      <c r="AD166" s="12"/>
      <c r="AE166" s="12"/>
      <c r="AF166" s="12"/>
      <c r="AG166" s="12"/>
      <c r="AH166" s="12"/>
      <c r="AI166" s="10"/>
      <c r="AJ166" s="12"/>
      <c r="AK166" s="10"/>
      <c r="AL166" s="10"/>
      <c r="AM166" s="10"/>
      <c r="AN166" s="10"/>
      <c r="AO166" s="12"/>
      <c r="AP166" s="15"/>
      <c r="AQ166" s="15"/>
      <c r="AR166" s="15"/>
    </row>
    <row r="167" spans="2:44">
      <c r="B167" s="12"/>
      <c r="C167" s="12"/>
      <c r="D167" s="12"/>
      <c r="E167" s="12"/>
      <c r="F167" s="12"/>
      <c r="G167" s="12"/>
      <c r="H167" s="12"/>
      <c r="I167" s="12"/>
      <c r="J167" s="12"/>
      <c r="K167" s="12"/>
      <c r="L167" s="12"/>
      <c r="M167" s="12"/>
      <c r="N167" s="10"/>
      <c r="O167" s="12"/>
      <c r="P167" s="10"/>
      <c r="Q167" s="10"/>
      <c r="R167" s="10"/>
      <c r="S167" s="10"/>
      <c r="T167" s="12"/>
      <c r="U167" s="12"/>
      <c r="W167" s="12"/>
      <c r="X167" s="12"/>
      <c r="Y167" s="12"/>
      <c r="Z167" s="12"/>
      <c r="AA167" s="12"/>
      <c r="AB167" s="12"/>
      <c r="AC167" s="12"/>
      <c r="AD167" s="12"/>
      <c r="AE167" s="12"/>
      <c r="AF167" s="12"/>
      <c r="AG167" s="12"/>
      <c r="AH167" s="12"/>
      <c r="AI167" s="10"/>
      <c r="AJ167" s="12"/>
      <c r="AK167" s="10"/>
      <c r="AL167" s="10"/>
      <c r="AM167" s="10"/>
      <c r="AN167" s="10"/>
      <c r="AO167" s="12"/>
      <c r="AP167" s="15"/>
      <c r="AQ167" s="15"/>
      <c r="AR167" s="15"/>
    </row>
    <row r="168" spans="2:44">
      <c r="B168" s="12"/>
      <c r="C168" s="12"/>
      <c r="D168" s="12"/>
      <c r="E168" s="12"/>
      <c r="F168" s="12"/>
      <c r="G168" s="12"/>
      <c r="H168" s="12"/>
      <c r="I168" s="12"/>
      <c r="J168" s="12"/>
      <c r="K168" s="12"/>
      <c r="L168" s="12"/>
      <c r="M168" s="12"/>
      <c r="N168" s="10"/>
      <c r="O168" s="12"/>
      <c r="P168" s="10"/>
      <c r="Q168" s="10"/>
      <c r="R168" s="10"/>
      <c r="S168" s="10"/>
      <c r="T168" s="12"/>
      <c r="U168" s="12"/>
      <c r="W168" s="12"/>
      <c r="X168" s="12"/>
      <c r="Y168" s="12"/>
      <c r="Z168" s="12"/>
      <c r="AA168" s="12"/>
      <c r="AB168" s="12"/>
      <c r="AC168" s="12"/>
      <c r="AD168" s="12"/>
      <c r="AE168" s="12"/>
      <c r="AF168" s="12"/>
      <c r="AG168" s="12"/>
      <c r="AH168" s="12"/>
      <c r="AI168" s="10"/>
      <c r="AJ168" s="12"/>
      <c r="AK168" s="10"/>
      <c r="AL168" s="10"/>
      <c r="AM168" s="10"/>
      <c r="AN168" s="10"/>
      <c r="AO168" s="12"/>
      <c r="AP168" s="15"/>
      <c r="AQ168" s="15"/>
      <c r="AR168" s="15"/>
    </row>
    <row r="169" spans="2:44">
      <c r="B169" s="12"/>
      <c r="C169" s="12"/>
      <c r="D169" s="12"/>
      <c r="E169" s="12"/>
      <c r="F169" s="12"/>
      <c r="G169" s="12"/>
      <c r="H169" s="12"/>
      <c r="I169" s="12"/>
      <c r="J169" s="12"/>
      <c r="K169" s="12"/>
      <c r="L169" s="12"/>
      <c r="M169" s="12"/>
      <c r="N169" s="10"/>
      <c r="O169" s="12"/>
      <c r="P169" s="10"/>
      <c r="Q169" s="10"/>
      <c r="R169" s="10"/>
      <c r="S169" s="10"/>
      <c r="T169" s="12"/>
      <c r="U169" s="12"/>
      <c r="W169" s="12"/>
      <c r="X169" s="12"/>
      <c r="Y169" s="12"/>
      <c r="Z169" s="12"/>
      <c r="AA169" s="12"/>
      <c r="AB169" s="12"/>
      <c r="AC169" s="12"/>
      <c r="AD169" s="12"/>
      <c r="AE169" s="12"/>
      <c r="AF169" s="12"/>
      <c r="AG169" s="12"/>
      <c r="AH169" s="12"/>
      <c r="AI169" s="10"/>
      <c r="AJ169" s="12"/>
      <c r="AK169" s="10"/>
      <c r="AL169" s="10"/>
      <c r="AM169" s="10"/>
      <c r="AN169" s="10"/>
      <c r="AO169" s="12"/>
      <c r="AP169" s="15"/>
      <c r="AQ169" s="15"/>
      <c r="AR169" s="15"/>
    </row>
    <row r="170" spans="2:44">
      <c r="B170" s="12"/>
      <c r="C170" s="12"/>
      <c r="D170" s="12"/>
      <c r="E170" s="12"/>
      <c r="F170" s="12"/>
      <c r="G170" s="12"/>
      <c r="H170" s="12"/>
      <c r="I170" s="12"/>
      <c r="J170" s="12"/>
      <c r="K170" s="12"/>
      <c r="L170" s="12"/>
      <c r="M170" s="12"/>
      <c r="N170" s="10"/>
      <c r="O170" s="12"/>
      <c r="P170" s="10"/>
      <c r="Q170" s="10"/>
      <c r="R170" s="10"/>
      <c r="S170" s="10"/>
      <c r="T170" s="12"/>
      <c r="U170" s="12"/>
      <c r="W170" s="12"/>
      <c r="X170" s="12"/>
      <c r="Y170" s="12"/>
      <c r="Z170" s="12"/>
      <c r="AA170" s="12"/>
      <c r="AB170" s="12"/>
      <c r="AC170" s="12"/>
      <c r="AD170" s="12"/>
      <c r="AE170" s="12"/>
      <c r="AF170" s="12"/>
      <c r="AG170" s="12"/>
      <c r="AH170" s="12"/>
      <c r="AI170" s="10"/>
      <c r="AJ170" s="12"/>
      <c r="AK170" s="10"/>
      <c r="AL170" s="10"/>
      <c r="AM170" s="10"/>
      <c r="AN170" s="10"/>
      <c r="AO170" s="12"/>
      <c r="AP170" s="15"/>
      <c r="AQ170" s="15"/>
      <c r="AR170" s="15"/>
    </row>
    <row r="171" spans="2:44">
      <c r="B171" s="12"/>
      <c r="C171" s="12"/>
      <c r="D171" s="12"/>
      <c r="E171" s="12"/>
      <c r="F171" s="12"/>
      <c r="G171" s="12"/>
      <c r="H171" s="12"/>
      <c r="I171" s="12"/>
      <c r="J171" s="12"/>
      <c r="K171" s="12"/>
      <c r="L171" s="12"/>
      <c r="M171" s="12"/>
      <c r="N171" s="10"/>
      <c r="O171" s="12"/>
      <c r="P171" s="10"/>
      <c r="Q171" s="10"/>
      <c r="R171" s="10"/>
      <c r="S171" s="10"/>
      <c r="T171" s="12"/>
      <c r="U171" s="12"/>
      <c r="W171" s="12"/>
      <c r="X171" s="12"/>
      <c r="Y171" s="12"/>
      <c r="Z171" s="12"/>
      <c r="AA171" s="12"/>
      <c r="AB171" s="12"/>
      <c r="AC171" s="12"/>
      <c r="AD171" s="12"/>
      <c r="AE171" s="12"/>
      <c r="AF171" s="12"/>
      <c r="AG171" s="12"/>
      <c r="AH171" s="12"/>
      <c r="AI171" s="10"/>
      <c r="AJ171" s="12"/>
      <c r="AK171" s="10"/>
      <c r="AL171" s="10"/>
      <c r="AM171" s="10"/>
      <c r="AN171" s="10"/>
      <c r="AO171" s="12"/>
      <c r="AP171" s="15"/>
      <c r="AQ171" s="15"/>
      <c r="AR171" s="15"/>
    </row>
    <row r="172" spans="2:44">
      <c r="B172" s="12"/>
      <c r="C172" s="12"/>
      <c r="D172" s="12"/>
      <c r="E172" s="12"/>
      <c r="F172" s="12"/>
      <c r="G172" s="12"/>
      <c r="H172" s="12"/>
      <c r="I172" s="12"/>
      <c r="J172" s="12"/>
      <c r="K172" s="12"/>
      <c r="L172" s="12"/>
      <c r="M172" s="12"/>
      <c r="N172" s="10"/>
      <c r="O172" s="12"/>
      <c r="P172" s="10"/>
      <c r="Q172" s="10"/>
      <c r="R172" s="10"/>
      <c r="S172" s="10"/>
      <c r="T172" s="12"/>
      <c r="U172" s="12"/>
      <c r="W172" s="12"/>
      <c r="X172" s="12"/>
      <c r="Y172" s="12"/>
      <c r="Z172" s="12"/>
      <c r="AA172" s="12"/>
      <c r="AB172" s="12"/>
      <c r="AC172" s="12"/>
      <c r="AD172" s="12"/>
      <c r="AE172" s="12"/>
      <c r="AF172" s="12"/>
      <c r="AG172" s="12"/>
      <c r="AH172" s="12"/>
      <c r="AI172" s="10"/>
      <c r="AJ172" s="12"/>
      <c r="AK172" s="10"/>
      <c r="AL172" s="10"/>
      <c r="AM172" s="10"/>
      <c r="AN172" s="10"/>
      <c r="AO172" s="12"/>
      <c r="AP172" s="15"/>
      <c r="AQ172" s="15"/>
      <c r="AR172" s="15"/>
    </row>
    <row r="173" spans="2:44">
      <c r="B173" s="12"/>
      <c r="C173" s="12"/>
      <c r="D173" s="12"/>
      <c r="E173" s="12"/>
      <c r="F173" s="12"/>
      <c r="G173" s="12"/>
      <c r="H173" s="12"/>
      <c r="I173" s="12"/>
      <c r="J173" s="12"/>
      <c r="K173" s="12"/>
      <c r="L173" s="12"/>
      <c r="M173" s="12"/>
      <c r="N173" s="10"/>
      <c r="O173" s="12"/>
      <c r="P173" s="10"/>
      <c r="Q173" s="10"/>
      <c r="R173" s="10"/>
      <c r="S173" s="10"/>
      <c r="T173" s="12"/>
      <c r="U173" s="12"/>
      <c r="W173" s="12"/>
      <c r="X173" s="12"/>
      <c r="Y173" s="12"/>
      <c r="Z173" s="12"/>
      <c r="AA173" s="12"/>
      <c r="AB173" s="12"/>
      <c r="AC173" s="12"/>
      <c r="AD173" s="12"/>
      <c r="AE173" s="12"/>
      <c r="AF173" s="12"/>
      <c r="AG173" s="12"/>
      <c r="AH173" s="12"/>
      <c r="AI173" s="10"/>
      <c r="AJ173" s="12"/>
      <c r="AK173" s="10"/>
      <c r="AL173" s="10"/>
      <c r="AM173" s="10"/>
      <c r="AN173" s="10"/>
      <c r="AO173" s="12"/>
      <c r="AP173" s="15"/>
      <c r="AQ173" s="15"/>
      <c r="AR173" s="15"/>
    </row>
    <row r="174" spans="2:44">
      <c r="B174" s="12"/>
      <c r="C174" s="12"/>
      <c r="D174" s="12"/>
      <c r="E174" s="12"/>
      <c r="F174" s="12"/>
      <c r="G174" s="12"/>
      <c r="H174" s="12"/>
      <c r="I174" s="12"/>
      <c r="J174" s="12"/>
      <c r="K174" s="12"/>
      <c r="L174" s="12"/>
      <c r="M174" s="12"/>
      <c r="N174" s="10"/>
      <c r="O174" s="12"/>
      <c r="P174" s="10"/>
      <c r="Q174" s="10"/>
      <c r="R174" s="10"/>
      <c r="S174" s="10"/>
      <c r="T174" s="12"/>
      <c r="U174" s="12"/>
      <c r="W174" s="12"/>
      <c r="X174" s="12"/>
      <c r="Y174" s="12"/>
      <c r="Z174" s="12"/>
      <c r="AA174" s="12"/>
      <c r="AB174" s="12"/>
      <c r="AC174" s="12"/>
      <c r="AD174" s="12"/>
      <c r="AE174" s="12"/>
      <c r="AF174" s="12"/>
      <c r="AG174" s="12"/>
      <c r="AH174" s="12"/>
      <c r="AI174" s="10"/>
      <c r="AJ174" s="12"/>
      <c r="AK174" s="10"/>
      <c r="AL174" s="10"/>
      <c r="AM174" s="10"/>
      <c r="AN174" s="10"/>
      <c r="AO174" s="12"/>
      <c r="AP174" s="15"/>
      <c r="AQ174" s="15"/>
      <c r="AR174" s="15"/>
    </row>
    <row r="175" spans="2:44">
      <c r="B175" s="12"/>
      <c r="C175" s="12"/>
      <c r="D175" s="12"/>
      <c r="E175" s="12"/>
      <c r="F175" s="12"/>
      <c r="G175" s="12"/>
      <c r="H175" s="12"/>
      <c r="I175" s="12"/>
      <c r="J175" s="12"/>
      <c r="K175" s="12"/>
      <c r="L175" s="12"/>
      <c r="M175" s="12"/>
      <c r="N175" s="10"/>
      <c r="O175" s="12"/>
      <c r="P175" s="10"/>
      <c r="Q175" s="10"/>
      <c r="R175" s="10"/>
      <c r="S175" s="10"/>
      <c r="T175" s="12"/>
      <c r="U175" s="12"/>
      <c r="W175" s="12"/>
      <c r="X175" s="12"/>
      <c r="Y175" s="12"/>
      <c r="Z175" s="12"/>
      <c r="AA175" s="12"/>
      <c r="AB175" s="12"/>
      <c r="AC175" s="12"/>
      <c r="AD175" s="12"/>
      <c r="AE175" s="12"/>
      <c r="AF175" s="12"/>
      <c r="AG175" s="12"/>
      <c r="AH175" s="12"/>
      <c r="AI175" s="10"/>
      <c r="AJ175" s="12"/>
      <c r="AK175" s="10"/>
      <c r="AL175" s="10"/>
      <c r="AM175" s="10"/>
      <c r="AN175" s="10"/>
      <c r="AO175" s="12"/>
      <c r="AP175" s="15"/>
      <c r="AQ175" s="15"/>
      <c r="AR175" s="15"/>
    </row>
    <row r="176" spans="2:44">
      <c r="B176" s="12"/>
      <c r="C176" s="12"/>
      <c r="D176" s="12"/>
      <c r="E176" s="12"/>
      <c r="F176" s="12"/>
      <c r="G176" s="12"/>
      <c r="H176" s="12"/>
      <c r="I176" s="12"/>
      <c r="J176" s="12"/>
      <c r="K176" s="12"/>
      <c r="L176" s="12"/>
      <c r="M176" s="12"/>
      <c r="N176" s="10"/>
      <c r="O176" s="12"/>
      <c r="P176" s="10"/>
      <c r="Q176" s="10"/>
      <c r="R176" s="10"/>
      <c r="S176" s="10"/>
      <c r="T176" s="12"/>
      <c r="U176" s="12"/>
      <c r="W176" s="12"/>
      <c r="X176" s="12"/>
      <c r="Y176" s="12"/>
      <c r="Z176" s="12"/>
      <c r="AA176" s="12"/>
      <c r="AB176" s="12"/>
      <c r="AC176" s="12"/>
      <c r="AD176" s="12"/>
      <c r="AE176" s="12"/>
      <c r="AF176" s="12"/>
      <c r="AG176" s="12"/>
      <c r="AH176" s="12"/>
      <c r="AI176" s="10"/>
      <c r="AJ176" s="12"/>
      <c r="AK176" s="10"/>
      <c r="AL176" s="10"/>
      <c r="AM176" s="10"/>
      <c r="AN176" s="10"/>
      <c r="AO176" s="12"/>
      <c r="AP176" s="15"/>
      <c r="AQ176" s="15"/>
      <c r="AR176" s="15"/>
    </row>
    <row r="177" spans="2:44">
      <c r="B177" s="12"/>
      <c r="C177" s="12"/>
      <c r="D177" s="12"/>
      <c r="E177" s="12"/>
      <c r="F177" s="12"/>
      <c r="G177" s="12"/>
      <c r="H177" s="12"/>
      <c r="I177" s="12"/>
      <c r="J177" s="12"/>
      <c r="K177" s="12"/>
      <c r="L177" s="12"/>
      <c r="M177" s="12"/>
      <c r="N177" s="10"/>
      <c r="O177" s="12"/>
      <c r="P177" s="10"/>
      <c r="Q177" s="10"/>
      <c r="R177" s="10"/>
      <c r="S177" s="10"/>
      <c r="T177" s="12"/>
      <c r="U177" s="12"/>
      <c r="W177" s="12"/>
      <c r="X177" s="12"/>
      <c r="Y177" s="12"/>
      <c r="Z177" s="12"/>
      <c r="AA177" s="12"/>
      <c r="AB177" s="12"/>
      <c r="AC177" s="12"/>
      <c r="AD177" s="12"/>
      <c r="AE177" s="12"/>
      <c r="AF177" s="12"/>
      <c r="AG177" s="12"/>
      <c r="AH177" s="12"/>
      <c r="AI177" s="10"/>
      <c r="AJ177" s="12"/>
      <c r="AK177" s="10"/>
      <c r="AL177" s="10"/>
      <c r="AM177" s="10"/>
      <c r="AN177" s="10"/>
      <c r="AO177" s="12"/>
      <c r="AP177" s="15"/>
      <c r="AQ177" s="15"/>
      <c r="AR177" s="15"/>
    </row>
    <row r="178" spans="2:44">
      <c r="B178" s="12"/>
      <c r="C178" s="12"/>
      <c r="D178" s="12"/>
      <c r="E178" s="12"/>
      <c r="F178" s="12"/>
      <c r="G178" s="12"/>
      <c r="H178" s="12"/>
      <c r="I178" s="12"/>
      <c r="J178" s="12"/>
      <c r="K178" s="12"/>
      <c r="L178" s="12"/>
      <c r="M178" s="12"/>
      <c r="N178" s="10"/>
      <c r="O178" s="12"/>
      <c r="P178" s="10"/>
      <c r="Q178" s="10"/>
      <c r="R178" s="10"/>
      <c r="S178" s="10"/>
      <c r="T178" s="12"/>
      <c r="U178" s="12"/>
      <c r="W178" s="12"/>
      <c r="X178" s="12"/>
      <c r="Y178" s="12"/>
      <c r="Z178" s="12"/>
      <c r="AA178" s="12"/>
      <c r="AB178" s="12"/>
      <c r="AC178" s="12"/>
      <c r="AD178" s="12"/>
      <c r="AE178" s="12"/>
      <c r="AF178" s="12"/>
      <c r="AG178" s="12"/>
      <c r="AH178" s="12"/>
      <c r="AI178" s="10"/>
      <c r="AJ178" s="12"/>
      <c r="AK178" s="10"/>
      <c r="AL178" s="10"/>
      <c r="AM178" s="10"/>
      <c r="AN178" s="10"/>
      <c r="AO178" s="12"/>
      <c r="AP178" s="15"/>
      <c r="AQ178" s="15"/>
      <c r="AR178" s="15"/>
    </row>
    <row r="179" spans="2:44">
      <c r="B179" s="12"/>
      <c r="C179" s="12"/>
      <c r="D179" s="12"/>
      <c r="E179" s="12"/>
      <c r="F179" s="12"/>
      <c r="G179" s="12"/>
      <c r="H179" s="12"/>
      <c r="I179" s="12"/>
      <c r="J179" s="12"/>
      <c r="K179" s="12"/>
      <c r="L179" s="12"/>
      <c r="M179" s="12"/>
      <c r="N179" s="10"/>
      <c r="O179" s="12"/>
      <c r="P179" s="10"/>
      <c r="Q179" s="10"/>
      <c r="R179" s="10"/>
      <c r="S179" s="10"/>
      <c r="T179" s="12"/>
      <c r="U179" s="12"/>
      <c r="W179" s="12"/>
      <c r="X179" s="12"/>
      <c r="Y179" s="12"/>
      <c r="Z179" s="12"/>
      <c r="AA179" s="12"/>
      <c r="AB179" s="12"/>
      <c r="AC179" s="12"/>
      <c r="AD179" s="12"/>
      <c r="AE179" s="12"/>
      <c r="AF179" s="12"/>
      <c r="AG179" s="12"/>
      <c r="AH179" s="12"/>
      <c r="AI179" s="10"/>
      <c r="AJ179" s="12"/>
      <c r="AK179" s="10"/>
      <c r="AL179" s="10"/>
      <c r="AM179" s="10"/>
      <c r="AN179" s="10"/>
      <c r="AO179" s="12"/>
      <c r="AP179" s="15"/>
      <c r="AQ179" s="15"/>
      <c r="AR179" s="15"/>
    </row>
    <row r="180" spans="2:44">
      <c r="B180" s="12"/>
      <c r="C180" s="12"/>
      <c r="D180" s="12"/>
      <c r="E180" s="12"/>
      <c r="F180" s="12"/>
      <c r="G180" s="12"/>
      <c r="H180" s="12"/>
      <c r="I180" s="12"/>
      <c r="J180" s="12"/>
      <c r="K180" s="12"/>
      <c r="L180" s="12"/>
      <c r="M180" s="12"/>
      <c r="N180" s="10"/>
      <c r="O180" s="12"/>
      <c r="P180" s="10"/>
      <c r="Q180" s="10"/>
      <c r="R180" s="10"/>
      <c r="S180" s="10"/>
      <c r="T180" s="12"/>
      <c r="U180" s="12"/>
      <c r="W180" s="12"/>
      <c r="X180" s="12"/>
      <c r="Y180" s="12"/>
      <c r="Z180" s="12"/>
      <c r="AA180" s="12"/>
      <c r="AB180" s="12"/>
      <c r="AC180" s="12"/>
      <c r="AD180" s="12"/>
      <c r="AE180" s="12"/>
      <c r="AF180" s="12"/>
      <c r="AG180" s="12"/>
      <c r="AH180" s="12"/>
      <c r="AI180" s="10"/>
      <c r="AJ180" s="12"/>
      <c r="AK180" s="10"/>
      <c r="AL180" s="10"/>
      <c r="AM180" s="10"/>
      <c r="AN180" s="10"/>
      <c r="AO180" s="12"/>
      <c r="AP180" s="15"/>
      <c r="AQ180" s="15"/>
      <c r="AR180" s="15"/>
    </row>
    <row r="181" spans="2:44">
      <c r="B181" s="12"/>
      <c r="C181" s="12"/>
      <c r="D181" s="12"/>
      <c r="E181" s="12"/>
      <c r="F181" s="12"/>
      <c r="G181" s="12"/>
      <c r="H181" s="12"/>
      <c r="I181" s="12"/>
      <c r="J181" s="12"/>
      <c r="K181" s="12"/>
      <c r="L181" s="12"/>
      <c r="M181" s="12"/>
      <c r="N181" s="10"/>
      <c r="O181" s="12"/>
      <c r="P181" s="10"/>
      <c r="Q181" s="10"/>
      <c r="R181" s="10"/>
      <c r="S181" s="10"/>
      <c r="T181" s="12"/>
      <c r="U181" s="12"/>
      <c r="W181" s="12"/>
      <c r="X181" s="12"/>
      <c r="Y181" s="12"/>
      <c r="Z181" s="12"/>
      <c r="AA181" s="12"/>
      <c r="AB181" s="12"/>
      <c r="AC181" s="12"/>
      <c r="AD181" s="12"/>
      <c r="AE181" s="12"/>
      <c r="AF181" s="12"/>
      <c r="AG181" s="12"/>
      <c r="AH181" s="12"/>
      <c r="AI181" s="10"/>
      <c r="AJ181" s="12"/>
      <c r="AK181" s="10"/>
      <c r="AL181" s="10"/>
      <c r="AM181" s="10"/>
      <c r="AN181" s="10"/>
      <c r="AO181" s="12"/>
      <c r="AP181" s="15"/>
      <c r="AQ181" s="15"/>
      <c r="AR181" s="15"/>
    </row>
    <row r="182" spans="2:44">
      <c r="B182" s="12"/>
      <c r="C182" s="12"/>
      <c r="D182" s="12"/>
      <c r="E182" s="12"/>
      <c r="F182" s="12"/>
      <c r="G182" s="12"/>
      <c r="H182" s="12"/>
      <c r="I182" s="12"/>
      <c r="J182" s="12"/>
      <c r="K182" s="12"/>
      <c r="L182" s="12"/>
      <c r="M182" s="12"/>
      <c r="N182" s="10"/>
      <c r="O182" s="12"/>
      <c r="P182" s="10"/>
      <c r="Q182" s="10"/>
      <c r="R182" s="10"/>
      <c r="S182" s="10"/>
      <c r="T182" s="12"/>
      <c r="U182" s="12"/>
      <c r="W182" s="12"/>
      <c r="X182" s="12"/>
      <c r="Y182" s="12"/>
      <c r="Z182" s="12"/>
      <c r="AA182" s="12"/>
      <c r="AB182" s="12"/>
      <c r="AC182" s="12"/>
      <c r="AD182" s="12"/>
      <c r="AE182" s="12"/>
      <c r="AF182" s="12"/>
      <c r="AG182" s="12"/>
      <c r="AH182" s="12"/>
      <c r="AI182" s="10"/>
      <c r="AJ182" s="12"/>
      <c r="AK182" s="10"/>
      <c r="AL182" s="10"/>
      <c r="AM182" s="10"/>
      <c r="AN182" s="10"/>
      <c r="AO182" s="12"/>
      <c r="AP182" s="15"/>
      <c r="AQ182" s="15"/>
      <c r="AR182" s="15"/>
    </row>
    <row r="183" spans="2:44">
      <c r="B183" s="12"/>
      <c r="C183" s="12"/>
      <c r="D183" s="12"/>
      <c r="E183" s="12"/>
      <c r="F183" s="12"/>
      <c r="G183" s="12"/>
      <c r="H183" s="12"/>
      <c r="I183" s="12"/>
      <c r="J183" s="12"/>
      <c r="K183" s="12"/>
      <c r="L183" s="12"/>
      <c r="M183" s="12"/>
      <c r="N183" s="10"/>
      <c r="O183" s="12"/>
      <c r="P183" s="10"/>
      <c r="Q183" s="10"/>
      <c r="R183" s="10"/>
      <c r="S183" s="10"/>
      <c r="T183" s="12"/>
      <c r="U183" s="12"/>
      <c r="W183" s="12"/>
      <c r="X183" s="12"/>
      <c r="Y183" s="12"/>
      <c r="Z183" s="12"/>
      <c r="AA183" s="12"/>
      <c r="AB183" s="12"/>
      <c r="AC183" s="12"/>
      <c r="AD183" s="12"/>
      <c r="AE183" s="12"/>
      <c r="AF183" s="12"/>
      <c r="AG183" s="12"/>
      <c r="AH183" s="12"/>
      <c r="AI183" s="10"/>
      <c r="AJ183" s="12"/>
      <c r="AK183" s="10"/>
      <c r="AL183" s="10"/>
      <c r="AM183" s="10"/>
      <c r="AN183" s="10"/>
      <c r="AO183" s="12"/>
      <c r="AP183" s="15"/>
      <c r="AQ183" s="15"/>
      <c r="AR183" s="15"/>
    </row>
    <row r="184" spans="2:44">
      <c r="B184" s="12"/>
      <c r="C184" s="12"/>
      <c r="D184" s="12"/>
      <c r="E184" s="12"/>
      <c r="F184" s="12"/>
      <c r="G184" s="12"/>
      <c r="H184" s="12"/>
      <c r="I184" s="12"/>
      <c r="J184" s="12"/>
      <c r="K184" s="12"/>
      <c r="L184" s="12"/>
      <c r="M184" s="12"/>
      <c r="N184" s="10"/>
      <c r="O184" s="12"/>
      <c r="P184" s="10"/>
      <c r="Q184" s="10"/>
      <c r="R184" s="10"/>
      <c r="S184" s="10"/>
      <c r="T184" s="12"/>
      <c r="U184" s="12"/>
      <c r="W184" s="12"/>
      <c r="X184" s="12"/>
      <c r="Y184" s="12"/>
      <c r="Z184" s="12"/>
      <c r="AA184" s="12"/>
      <c r="AB184" s="12"/>
      <c r="AC184" s="12"/>
      <c r="AD184" s="12"/>
      <c r="AE184" s="12"/>
      <c r="AF184" s="12"/>
      <c r="AG184" s="12"/>
      <c r="AH184" s="12"/>
      <c r="AI184" s="10"/>
      <c r="AJ184" s="12"/>
      <c r="AK184" s="10"/>
      <c r="AL184" s="10"/>
      <c r="AM184" s="10"/>
      <c r="AN184" s="10"/>
      <c r="AO184" s="12"/>
      <c r="AP184" s="15"/>
      <c r="AQ184" s="15"/>
      <c r="AR184" s="15"/>
    </row>
    <row r="185" spans="2:44">
      <c r="B185" s="12"/>
      <c r="C185" s="12"/>
      <c r="D185" s="12"/>
      <c r="E185" s="12"/>
      <c r="F185" s="12"/>
      <c r="G185" s="12"/>
      <c r="H185" s="12"/>
      <c r="I185" s="12"/>
      <c r="J185" s="12"/>
      <c r="K185" s="12"/>
      <c r="L185" s="12"/>
      <c r="M185" s="12"/>
      <c r="N185" s="10"/>
      <c r="O185" s="12"/>
      <c r="P185" s="10"/>
      <c r="Q185" s="10"/>
      <c r="R185" s="10"/>
      <c r="S185" s="10"/>
      <c r="T185" s="12"/>
      <c r="U185" s="12"/>
      <c r="W185" s="12"/>
      <c r="X185" s="12"/>
      <c r="Y185" s="12"/>
      <c r="Z185" s="12"/>
      <c r="AA185" s="12"/>
      <c r="AB185" s="12"/>
      <c r="AC185" s="12"/>
      <c r="AD185" s="12"/>
      <c r="AE185" s="12"/>
      <c r="AF185" s="12"/>
      <c r="AG185" s="12"/>
      <c r="AH185" s="12"/>
      <c r="AI185" s="10"/>
      <c r="AJ185" s="12"/>
      <c r="AK185" s="10"/>
      <c r="AL185" s="10"/>
      <c r="AM185" s="10"/>
      <c r="AN185" s="10"/>
      <c r="AO185" s="12"/>
      <c r="AP185" s="15"/>
      <c r="AQ185" s="15"/>
      <c r="AR185" s="15"/>
    </row>
    <row r="186" spans="2:44">
      <c r="B186" s="12"/>
      <c r="C186" s="12"/>
      <c r="D186" s="12"/>
      <c r="E186" s="12"/>
      <c r="F186" s="12"/>
      <c r="G186" s="12"/>
      <c r="H186" s="12"/>
      <c r="I186" s="12"/>
      <c r="J186" s="12"/>
      <c r="K186" s="12"/>
      <c r="L186" s="12"/>
      <c r="M186" s="12"/>
      <c r="N186" s="10"/>
      <c r="O186" s="12"/>
      <c r="P186" s="10"/>
      <c r="Q186" s="10"/>
      <c r="R186" s="10"/>
      <c r="S186" s="10"/>
      <c r="T186" s="12"/>
      <c r="U186" s="12"/>
      <c r="W186" s="12"/>
      <c r="X186" s="12"/>
      <c r="Y186" s="12"/>
      <c r="Z186" s="12"/>
      <c r="AA186" s="12"/>
      <c r="AB186" s="12"/>
      <c r="AC186" s="12"/>
      <c r="AD186" s="12"/>
      <c r="AE186" s="12"/>
      <c r="AF186" s="12"/>
      <c r="AG186" s="12"/>
      <c r="AH186" s="12"/>
      <c r="AI186" s="10"/>
      <c r="AJ186" s="12"/>
      <c r="AK186" s="10"/>
      <c r="AL186" s="10"/>
      <c r="AM186" s="10"/>
      <c r="AN186" s="10"/>
      <c r="AO186" s="12"/>
      <c r="AP186" s="15"/>
      <c r="AQ186" s="15"/>
      <c r="AR186" s="15"/>
    </row>
    <row r="187" spans="2:44">
      <c r="B187" s="12"/>
      <c r="C187" s="12"/>
      <c r="D187" s="12"/>
      <c r="E187" s="12"/>
      <c r="F187" s="12"/>
      <c r="G187" s="12"/>
      <c r="H187" s="12"/>
      <c r="I187" s="12"/>
      <c r="J187" s="12"/>
      <c r="K187" s="12"/>
      <c r="L187" s="12"/>
      <c r="M187" s="12"/>
      <c r="N187" s="10"/>
      <c r="O187" s="12"/>
      <c r="P187" s="10"/>
      <c r="Q187" s="10"/>
      <c r="R187" s="10"/>
      <c r="S187" s="10"/>
      <c r="T187" s="12"/>
      <c r="U187" s="12"/>
      <c r="W187" s="12"/>
      <c r="X187" s="12"/>
      <c r="Y187" s="12"/>
      <c r="Z187" s="12"/>
      <c r="AA187" s="12"/>
      <c r="AB187" s="12"/>
      <c r="AC187" s="12"/>
      <c r="AD187" s="12"/>
      <c r="AE187" s="12"/>
      <c r="AF187" s="12"/>
      <c r="AG187" s="12"/>
      <c r="AH187" s="12"/>
      <c r="AI187" s="10"/>
      <c r="AJ187" s="12"/>
      <c r="AK187" s="10"/>
      <c r="AL187" s="10"/>
      <c r="AM187" s="10"/>
      <c r="AN187" s="10"/>
      <c r="AO187" s="12"/>
      <c r="AP187" s="15"/>
      <c r="AQ187" s="15"/>
      <c r="AR187" s="15"/>
    </row>
    <row r="188" spans="2:44">
      <c r="B188" s="12"/>
      <c r="C188" s="12"/>
      <c r="D188" s="12"/>
      <c r="E188" s="12"/>
      <c r="F188" s="12"/>
      <c r="G188" s="12"/>
      <c r="H188" s="12"/>
      <c r="I188" s="12"/>
      <c r="J188" s="12"/>
      <c r="K188" s="12"/>
      <c r="L188" s="12"/>
      <c r="M188" s="12"/>
      <c r="N188" s="10"/>
      <c r="O188" s="12"/>
      <c r="P188" s="10"/>
      <c r="Q188" s="10"/>
      <c r="R188" s="10"/>
      <c r="S188" s="10"/>
      <c r="T188" s="12"/>
      <c r="U188" s="12"/>
      <c r="W188" s="12"/>
      <c r="X188" s="12"/>
      <c r="Y188" s="12"/>
      <c r="Z188" s="12"/>
      <c r="AA188" s="12"/>
      <c r="AB188" s="12"/>
      <c r="AC188" s="12"/>
      <c r="AD188" s="12"/>
      <c r="AE188" s="12"/>
      <c r="AF188" s="12"/>
      <c r="AG188" s="12"/>
      <c r="AH188" s="12"/>
      <c r="AI188" s="10"/>
      <c r="AJ188" s="12"/>
      <c r="AK188" s="10"/>
      <c r="AL188" s="10"/>
      <c r="AM188" s="10"/>
      <c r="AN188" s="10"/>
      <c r="AO188" s="12"/>
      <c r="AP188" s="15"/>
      <c r="AQ188" s="15"/>
      <c r="AR188" s="15"/>
    </row>
    <row r="189" spans="2:44">
      <c r="B189" s="12"/>
      <c r="C189" s="12"/>
      <c r="D189" s="12"/>
      <c r="E189" s="12"/>
      <c r="F189" s="12"/>
      <c r="G189" s="12"/>
      <c r="H189" s="12"/>
      <c r="I189" s="12"/>
      <c r="J189" s="12"/>
      <c r="K189" s="12"/>
      <c r="L189" s="12"/>
      <c r="M189" s="12"/>
      <c r="N189" s="10"/>
      <c r="O189" s="12"/>
      <c r="P189" s="10"/>
      <c r="Q189" s="10"/>
      <c r="R189" s="10"/>
      <c r="S189" s="10"/>
      <c r="T189" s="12"/>
      <c r="U189" s="12"/>
      <c r="W189" s="12"/>
      <c r="X189" s="12"/>
      <c r="Y189" s="12"/>
      <c r="Z189" s="12"/>
      <c r="AA189" s="12"/>
      <c r="AB189" s="12"/>
      <c r="AC189" s="12"/>
      <c r="AD189" s="12"/>
      <c r="AE189" s="12"/>
      <c r="AF189" s="12"/>
      <c r="AG189" s="12"/>
      <c r="AH189" s="12"/>
      <c r="AI189" s="10"/>
      <c r="AJ189" s="12"/>
      <c r="AK189" s="10"/>
      <c r="AL189" s="10"/>
      <c r="AM189" s="10"/>
      <c r="AN189" s="10"/>
      <c r="AO189" s="12"/>
      <c r="AP189" s="15"/>
      <c r="AQ189" s="15"/>
      <c r="AR189" s="15"/>
    </row>
    <row r="190" spans="2:44">
      <c r="B190" s="12"/>
      <c r="C190" s="12"/>
      <c r="D190" s="12"/>
      <c r="E190" s="12"/>
      <c r="F190" s="12"/>
      <c r="G190" s="12"/>
      <c r="H190" s="12"/>
      <c r="I190" s="12"/>
      <c r="J190" s="12"/>
      <c r="K190" s="12"/>
      <c r="L190" s="12"/>
      <c r="M190" s="12"/>
      <c r="N190" s="10"/>
      <c r="O190" s="12"/>
      <c r="P190" s="10"/>
      <c r="Q190" s="10"/>
      <c r="R190" s="10"/>
      <c r="S190" s="10"/>
      <c r="T190" s="12"/>
      <c r="U190" s="12"/>
      <c r="W190" s="12"/>
      <c r="X190" s="12"/>
      <c r="Y190" s="12"/>
      <c r="Z190" s="12"/>
      <c r="AA190" s="12"/>
      <c r="AB190" s="12"/>
      <c r="AC190" s="12"/>
      <c r="AD190" s="12"/>
      <c r="AE190" s="12"/>
      <c r="AF190" s="12"/>
      <c r="AG190" s="12"/>
      <c r="AH190" s="12"/>
      <c r="AI190" s="10"/>
      <c r="AJ190" s="12"/>
      <c r="AK190" s="10"/>
      <c r="AL190" s="10"/>
      <c r="AM190" s="10"/>
      <c r="AN190" s="10"/>
      <c r="AO190" s="12"/>
      <c r="AP190" s="15"/>
      <c r="AQ190" s="15"/>
      <c r="AR190" s="15"/>
    </row>
    <row r="191" spans="2:44">
      <c r="B191" s="12"/>
      <c r="C191" s="12"/>
      <c r="D191" s="12"/>
      <c r="E191" s="12"/>
      <c r="F191" s="12"/>
      <c r="G191" s="12"/>
      <c r="H191" s="12"/>
      <c r="I191" s="12"/>
      <c r="J191" s="12"/>
      <c r="K191" s="12"/>
      <c r="L191" s="12"/>
      <c r="M191" s="12"/>
      <c r="N191" s="10"/>
      <c r="O191" s="12"/>
      <c r="P191" s="10"/>
      <c r="Q191" s="10"/>
      <c r="R191" s="10"/>
      <c r="S191" s="10"/>
      <c r="T191" s="12"/>
      <c r="U191" s="12"/>
      <c r="W191" s="12"/>
      <c r="X191" s="12"/>
      <c r="Y191" s="12"/>
      <c r="Z191" s="12"/>
      <c r="AA191" s="12"/>
      <c r="AB191" s="12"/>
      <c r="AC191" s="12"/>
      <c r="AD191" s="12"/>
      <c r="AE191" s="12"/>
      <c r="AF191" s="12"/>
      <c r="AG191" s="12"/>
      <c r="AH191" s="12"/>
      <c r="AI191" s="10"/>
      <c r="AJ191" s="12"/>
      <c r="AK191" s="10"/>
      <c r="AL191" s="10"/>
      <c r="AM191" s="10"/>
      <c r="AN191" s="10"/>
      <c r="AO191" s="12"/>
      <c r="AP191" s="15"/>
      <c r="AQ191" s="15"/>
      <c r="AR191" s="15"/>
    </row>
    <row r="192" spans="2:44">
      <c r="B192" s="12"/>
      <c r="C192" s="12"/>
      <c r="D192" s="12"/>
      <c r="E192" s="12"/>
      <c r="F192" s="12"/>
      <c r="G192" s="12"/>
      <c r="H192" s="12"/>
      <c r="I192" s="12"/>
      <c r="J192" s="12"/>
      <c r="K192" s="12"/>
      <c r="L192" s="12"/>
      <c r="M192" s="12"/>
      <c r="N192" s="10"/>
      <c r="O192" s="12"/>
      <c r="P192" s="10"/>
      <c r="Q192" s="10"/>
      <c r="R192" s="10"/>
      <c r="S192" s="10"/>
      <c r="T192" s="12"/>
      <c r="U192" s="12"/>
      <c r="W192" s="12"/>
      <c r="X192" s="12"/>
      <c r="Y192" s="12"/>
      <c r="Z192" s="12"/>
      <c r="AA192" s="12"/>
      <c r="AB192" s="12"/>
      <c r="AC192" s="12"/>
      <c r="AD192" s="12"/>
      <c r="AE192" s="12"/>
      <c r="AF192" s="12"/>
      <c r="AG192" s="12"/>
      <c r="AH192" s="12"/>
      <c r="AI192" s="10"/>
      <c r="AJ192" s="12"/>
      <c r="AK192" s="10"/>
      <c r="AL192" s="10"/>
      <c r="AM192" s="10"/>
      <c r="AN192" s="10"/>
      <c r="AO192" s="12"/>
      <c r="AP192" s="15"/>
      <c r="AQ192" s="15"/>
      <c r="AR192" s="15"/>
    </row>
    <row r="193" spans="2:44">
      <c r="B193" s="12"/>
      <c r="C193" s="12"/>
      <c r="D193" s="12"/>
      <c r="E193" s="12"/>
      <c r="F193" s="12"/>
      <c r="G193" s="12"/>
      <c r="H193" s="12"/>
      <c r="I193" s="12"/>
      <c r="J193" s="12"/>
      <c r="K193" s="12"/>
      <c r="L193" s="12"/>
      <c r="M193" s="12"/>
      <c r="N193" s="10"/>
      <c r="O193" s="12"/>
      <c r="P193" s="10"/>
      <c r="Q193" s="10"/>
      <c r="R193" s="10"/>
      <c r="S193" s="10"/>
      <c r="T193" s="12"/>
      <c r="U193" s="12"/>
      <c r="W193" s="12"/>
      <c r="X193" s="12"/>
      <c r="Y193" s="12"/>
      <c r="Z193" s="12"/>
      <c r="AA193" s="12"/>
      <c r="AB193" s="12"/>
      <c r="AC193" s="12"/>
      <c r="AD193" s="12"/>
      <c r="AE193" s="12"/>
      <c r="AF193" s="12"/>
      <c r="AG193" s="12"/>
      <c r="AH193" s="12"/>
      <c r="AI193" s="10"/>
      <c r="AJ193" s="12"/>
      <c r="AK193" s="10"/>
      <c r="AL193" s="10"/>
      <c r="AM193" s="10"/>
      <c r="AN193" s="10"/>
      <c r="AO193" s="12"/>
      <c r="AP193" s="15"/>
      <c r="AQ193" s="15"/>
      <c r="AR193" s="15"/>
    </row>
    <row r="194" spans="2:44">
      <c r="B194" s="12"/>
      <c r="C194" s="12"/>
      <c r="D194" s="12"/>
      <c r="E194" s="12"/>
      <c r="F194" s="12"/>
      <c r="G194" s="12"/>
      <c r="H194" s="12"/>
      <c r="I194" s="12"/>
      <c r="J194" s="12"/>
      <c r="K194" s="12"/>
      <c r="L194" s="12"/>
      <c r="M194" s="12"/>
      <c r="N194" s="10"/>
      <c r="O194" s="12"/>
      <c r="P194" s="10"/>
      <c r="Q194" s="10"/>
      <c r="R194" s="10"/>
      <c r="S194" s="10"/>
      <c r="T194" s="12"/>
      <c r="U194" s="12"/>
      <c r="W194" s="12"/>
      <c r="X194" s="12"/>
      <c r="Y194" s="12"/>
      <c r="Z194" s="12"/>
      <c r="AA194" s="12"/>
      <c r="AB194" s="12"/>
      <c r="AC194" s="12"/>
      <c r="AD194" s="12"/>
      <c r="AE194" s="12"/>
      <c r="AF194" s="12"/>
      <c r="AG194" s="12"/>
      <c r="AH194" s="12"/>
      <c r="AI194" s="10"/>
      <c r="AJ194" s="12"/>
      <c r="AK194" s="10"/>
      <c r="AL194" s="10"/>
      <c r="AM194" s="10"/>
      <c r="AN194" s="10"/>
      <c r="AO194" s="12"/>
      <c r="AP194" s="15"/>
      <c r="AQ194" s="15"/>
      <c r="AR194" s="15"/>
    </row>
    <row r="195" spans="2:44">
      <c r="B195" s="12"/>
      <c r="C195" s="12"/>
      <c r="D195" s="12"/>
      <c r="E195" s="12"/>
      <c r="F195" s="12"/>
      <c r="G195" s="12"/>
      <c r="H195" s="12"/>
      <c r="I195" s="12"/>
      <c r="J195" s="12"/>
      <c r="K195" s="12"/>
      <c r="L195" s="12"/>
      <c r="M195" s="12"/>
      <c r="N195" s="10"/>
      <c r="O195" s="12"/>
      <c r="P195" s="10"/>
      <c r="Q195" s="10"/>
      <c r="R195" s="10"/>
      <c r="S195" s="10"/>
      <c r="T195" s="12"/>
      <c r="U195" s="12"/>
      <c r="W195" s="12"/>
      <c r="X195" s="12"/>
      <c r="Y195" s="12"/>
      <c r="Z195" s="12"/>
      <c r="AA195" s="12"/>
      <c r="AB195" s="12"/>
      <c r="AC195" s="12"/>
      <c r="AD195" s="12"/>
      <c r="AE195" s="12"/>
      <c r="AF195" s="12"/>
      <c r="AG195" s="12"/>
      <c r="AH195" s="12"/>
      <c r="AI195" s="10"/>
      <c r="AJ195" s="12"/>
      <c r="AK195" s="10"/>
      <c r="AL195" s="10"/>
      <c r="AM195" s="10"/>
      <c r="AN195" s="10"/>
      <c r="AO195" s="12"/>
      <c r="AP195" s="15"/>
      <c r="AQ195" s="15"/>
      <c r="AR195" s="15"/>
    </row>
    <row r="196" spans="2:44">
      <c r="B196" s="12"/>
      <c r="C196" s="12"/>
      <c r="D196" s="12"/>
      <c r="E196" s="12"/>
      <c r="F196" s="12"/>
      <c r="G196" s="12"/>
      <c r="H196" s="12"/>
      <c r="I196" s="12"/>
      <c r="J196" s="12"/>
      <c r="K196" s="12"/>
      <c r="L196" s="12"/>
      <c r="M196" s="12"/>
      <c r="N196" s="10"/>
      <c r="O196" s="12"/>
      <c r="P196" s="10"/>
      <c r="Q196" s="10"/>
      <c r="R196" s="10"/>
      <c r="S196" s="10"/>
      <c r="T196" s="12"/>
      <c r="U196" s="12"/>
      <c r="W196" s="12"/>
      <c r="X196" s="12"/>
      <c r="Y196" s="12"/>
      <c r="Z196" s="12"/>
      <c r="AA196" s="12"/>
      <c r="AB196" s="12"/>
      <c r="AC196" s="12"/>
      <c r="AD196" s="12"/>
      <c r="AE196" s="12"/>
      <c r="AF196" s="12"/>
      <c r="AG196" s="12"/>
      <c r="AH196" s="12"/>
      <c r="AI196" s="10"/>
      <c r="AJ196" s="12"/>
      <c r="AK196" s="10"/>
      <c r="AL196" s="10"/>
      <c r="AM196" s="10"/>
      <c r="AN196" s="10"/>
      <c r="AO196" s="12"/>
      <c r="AP196" s="15"/>
      <c r="AQ196" s="15"/>
      <c r="AR196" s="15"/>
    </row>
    <row r="197" spans="2:44">
      <c r="B197" s="12"/>
      <c r="C197" s="12"/>
      <c r="D197" s="12"/>
      <c r="E197" s="12"/>
      <c r="F197" s="12"/>
      <c r="G197" s="12"/>
      <c r="H197" s="12"/>
      <c r="I197" s="12"/>
      <c r="J197" s="12"/>
      <c r="K197" s="12"/>
      <c r="L197" s="12"/>
      <c r="M197" s="12"/>
      <c r="N197" s="10"/>
      <c r="O197" s="12"/>
      <c r="P197" s="10"/>
      <c r="Q197" s="10"/>
      <c r="R197" s="10"/>
      <c r="S197" s="10"/>
      <c r="T197" s="12"/>
      <c r="U197" s="12"/>
      <c r="W197" s="12"/>
      <c r="X197" s="12"/>
      <c r="Y197" s="12"/>
      <c r="Z197" s="12"/>
      <c r="AA197" s="12"/>
      <c r="AB197" s="12"/>
      <c r="AC197" s="12"/>
      <c r="AD197" s="12"/>
      <c r="AE197" s="12"/>
      <c r="AF197" s="12"/>
      <c r="AG197" s="12"/>
      <c r="AH197" s="12"/>
      <c r="AI197" s="10"/>
      <c r="AJ197" s="12"/>
      <c r="AK197" s="10"/>
      <c r="AL197" s="10"/>
      <c r="AM197" s="10"/>
      <c r="AN197" s="10"/>
      <c r="AO197" s="12"/>
      <c r="AP197" s="15"/>
      <c r="AQ197" s="15"/>
      <c r="AR197" s="15"/>
    </row>
    <row r="198" spans="2:44">
      <c r="B198" s="12"/>
      <c r="C198" s="12"/>
      <c r="D198" s="12"/>
      <c r="E198" s="12"/>
      <c r="F198" s="12"/>
      <c r="G198" s="12"/>
      <c r="H198" s="12"/>
      <c r="I198" s="12"/>
      <c r="J198" s="12"/>
      <c r="K198" s="12"/>
      <c r="L198" s="12"/>
      <c r="M198" s="12"/>
      <c r="N198" s="10"/>
      <c r="O198" s="12"/>
      <c r="P198" s="10"/>
      <c r="Q198" s="10"/>
      <c r="R198" s="10"/>
      <c r="S198" s="10"/>
      <c r="T198" s="12"/>
      <c r="U198" s="12"/>
      <c r="W198" s="12"/>
      <c r="X198" s="12"/>
      <c r="Y198" s="12"/>
      <c r="Z198" s="12"/>
      <c r="AA198" s="12"/>
      <c r="AB198" s="12"/>
      <c r="AC198" s="12"/>
      <c r="AD198" s="12"/>
      <c r="AE198" s="12"/>
      <c r="AF198" s="12"/>
      <c r="AG198" s="12"/>
      <c r="AH198" s="12"/>
      <c r="AI198" s="10"/>
      <c r="AJ198" s="12"/>
      <c r="AK198" s="10"/>
      <c r="AL198" s="10"/>
      <c r="AM198" s="10"/>
      <c r="AN198" s="10"/>
      <c r="AO198" s="12"/>
      <c r="AP198" s="15"/>
      <c r="AQ198" s="15"/>
      <c r="AR198" s="15"/>
    </row>
    <row r="199" spans="2:44">
      <c r="B199" s="12"/>
      <c r="C199" s="12"/>
      <c r="D199" s="12"/>
      <c r="E199" s="12"/>
      <c r="F199" s="12"/>
      <c r="G199" s="12"/>
      <c r="H199" s="12"/>
      <c r="I199" s="12"/>
      <c r="J199" s="12"/>
      <c r="K199" s="12"/>
      <c r="L199" s="12"/>
      <c r="M199" s="12"/>
      <c r="N199" s="10"/>
      <c r="O199" s="12"/>
      <c r="P199" s="10"/>
      <c r="Q199" s="10"/>
      <c r="R199" s="10"/>
      <c r="S199" s="10"/>
      <c r="T199" s="12"/>
      <c r="U199" s="12"/>
      <c r="W199" s="12"/>
      <c r="X199" s="12"/>
      <c r="Y199" s="12"/>
      <c r="Z199" s="12"/>
      <c r="AA199" s="12"/>
      <c r="AB199" s="12"/>
      <c r="AC199" s="12"/>
      <c r="AD199" s="12"/>
      <c r="AE199" s="12"/>
      <c r="AF199" s="12"/>
      <c r="AG199" s="12"/>
      <c r="AH199" s="12"/>
      <c r="AI199" s="10"/>
      <c r="AJ199" s="12"/>
      <c r="AK199" s="10"/>
      <c r="AL199" s="10"/>
      <c r="AM199" s="10"/>
      <c r="AN199" s="10"/>
      <c r="AO199" s="12"/>
      <c r="AP199" s="15"/>
      <c r="AQ199" s="15"/>
      <c r="AR199" s="15"/>
    </row>
    <row r="200" spans="2:44">
      <c r="B200" s="12"/>
      <c r="C200" s="12"/>
      <c r="D200" s="12"/>
      <c r="E200" s="12"/>
      <c r="F200" s="12"/>
      <c r="G200" s="12"/>
      <c r="H200" s="12"/>
      <c r="I200" s="12"/>
      <c r="J200" s="12"/>
      <c r="K200" s="12"/>
      <c r="L200" s="12"/>
      <c r="M200" s="12"/>
      <c r="N200" s="10"/>
      <c r="O200" s="12"/>
      <c r="P200" s="10"/>
      <c r="Q200" s="10"/>
      <c r="R200" s="10"/>
      <c r="S200" s="10"/>
      <c r="T200" s="12"/>
      <c r="U200" s="12"/>
      <c r="W200" s="12"/>
      <c r="X200" s="12"/>
      <c r="Y200" s="12"/>
      <c r="Z200" s="12"/>
      <c r="AA200" s="12"/>
      <c r="AB200" s="12"/>
      <c r="AC200" s="12"/>
      <c r="AD200" s="12"/>
      <c r="AE200" s="12"/>
      <c r="AF200" s="12"/>
      <c r="AG200" s="12"/>
      <c r="AH200" s="12"/>
      <c r="AI200" s="10"/>
      <c r="AJ200" s="12"/>
      <c r="AK200" s="10"/>
      <c r="AL200" s="10"/>
      <c r="AM200" s="10"/>
      <c r="AN200" s="10"/>
      <c r="AO200" s="12"/>
      <c r="AP200" s="15"/>
      <c r="AQ200" s="15"/>
      <c r="AR200" s="15"/>
    </row>
    <row r="201" spans="2:44">
      <c r="B201" s="12"/>
      <c r="C201" s="12"/>
      <c r="D201" s="12"/>
      <c r="E201" s="12"/>
      <c r="F201" s="12"/>
      <c r="G201" s="12"/>
      <c r="H201" s="12"/>
      <c r="I201" s="12"/>
      <c r="J201" s="12"/>
      <c r="K201" s="12"/>
      <c r="L201" s="12"/>
      <c r="M201" s="12"/>
      <c r="N201" s="10"/>
      <c r="O201" s="12"/>
      <c r="P201" s="10"/>
      <c r="Q201" s="10"/>
      <c r="R201" s="10"/>
      <c r="S201" s="10"/>
      <c r="T201" s="12"/>
      <c r="U201" s="12"/>
      <c r="W201" s="12"/>
      <c r="X201" s="12"/>
      <c r="Y201" s="12"/>
      <c r="Z201" s="12"/>
      <c r="AA201" s="12"/>
      <c r="AB201" s="12"/>
      <c r="AC201" s="12"/>
      <c r="AD201" s="12"/>
      <c r="AE201" s="12"/>
      <c r="AF201" s="12"/>
      <c r="AG201" s="12"/>
      <c r="AH201" s="12"/>
      <c r="AI201" s="10"/>
      <c r="AJ201" s="12"/>
      <c r="AK201" s="10"/>
      <c r="AL201" s="10"/>
      <c r="AM201" s="10"/>
      <c r="AN201" s="10"/>
      <c r="AO201" s="12"/>
      <c r="AP201" s="15"/>
      <c r="AQ201" s="15"/>
      <c r="AR201" s="15"/>
    </row>
    <row r="202" spans="2:44">
      <c r="B202" s="12"/>
      <c r="C202" s="12"/>
      <c r="D202" s="12"/>
      <c r="E202" s="12"/>
      <c r="F202" s="12"/>
      <c r="G202" s="12"/>
      <c r="H202" s="12"/>
      <c r="I202" s="12"/>
      <c r="J202" s="12"/>
      <c r="K202" s="12"/>
      <c r="L202" s="12"/>
      <c r="M202" s="12"/>
      <c r="N202" s="10"/>
      <c r="O202" s="12"/>
      <c r="P202" s="10"/>
      <c r="Q202" s="10"/>
      <c r="R202" s="10"/>
      <c r="S202" s="10"/>
      <c r="T202" s="12"/>
      <c r="U202" s="12"/>
      <c r="W202" s="12"/>
      <c r="X202" s="12"/>
      <c r="Y202" s="12"/>
      <c r="Z202" s="12"/>
      <c r="AA202" s="12"/>
      <c r="AB202" s="12"/>
      <c r="AC202" s="12"/>
      <c r="AD202" s="12"/>
      <c r="AE202" s="12"/>
      <c r="AF202" s="12"/>
      <c r="AG202" s="12"/>
      <c r="AH202" s="12"/>
      <c r="AI202" s="10"/>
      <c r="AJ202" s="12"/>
      <c r="AK202" s="10"/>
      <c r="AL202" s="10"/>
      <c r="AM202" s="10"/>
      <c r="AN202" s="10"/>
      <c r="AO202" s="12"/>
      <c r="AP202" s="15"/>
      <c r="AQ202" s="15"/>
      <c r="AR202" s="15"/>
    </row>
    <row r="203" spans="2:44">
      <c r="B203" s="12"/>
      <c r="C203" s="12"/>
      <c r="D203" s="12"/>
      <c r="E203" s="12"/>
      <c r="F203" s="12"/>
      <c r="G203" s="12"/>
      <c r="H203" s="12"/>
      <c r="I203" s="12"/>
      <c r="J203" s="12"/>
      <c r="K203" s="12"/>
      <c r="L203" s="12"/>
      <c r="M203" s="12"/>
      <c r="N203" s="10"/>
      <c r="O203" s="12"/>
      <c r="P203" s="10"/>
      <c r="Q203" s="10"/>
      <c r="R203" s="10"/>
      <c r="S203" s="10"/>
      <c r="T203" s="12"/>
      <c r="U203" s="12"/>
      <c r="W203" s="12"/>
      <c r="X203" s="12"/>
      <c r="Y203" s="12"/>
      <c r="Z203" s="12"/>
      <c r="AA203" s="12"/>
      <c r="AB203" s="12"/>
      <c r="AC203" s="12"/>
      <c r="AD203" s="12"/>
      <c r="AE203" s="12"/>
      <c r="AF203" s="12"/>
      <c r="AG203" s="12"/>
      <c r="AH203" s="12"/>
      <c r="AI203" s="10"/>
      <c r="AJ203" s="12"/>
      <c r="AK203" s="10"/>
      <c r="AL203" s="10"/>
      <c r="AM203" s="10"/>
      <c r="AN203" s="10"/>
      <c r="AO203" s="12"/>
      <c r="AP203" s="15"/>
      <c r="AQ203" s="15"/>
      <c r="AR203" s="15"/>
    </row>
    <row r="204" spans="2:44">
      <c r="B204" s="12"/>
      <c r="C204" s="12"/>
      <c r="D204" s="12"/>
      <c r="E204" s="12"/>
      <c r="F204" s="12"/>
      <c r="G204" s="12"/>
      <c r="H204" s="12"/>
      <c r="I204" s="12"/>
      <c r="J204" s="12"/>
      <c r="K204" s="12"/>
      <c r="L204" s="12"/>
      <c r="M204" s="12"/>
      <c r="N204" s="10"/>
      <c r="O204" s="12"/>
      <c r="P204" s="10"/>
      <c r="Q204" s="10"/>
      <c r="R204" s="10"/>
      <c r="S204" s="10"/>
      <c r="T204" s="12"/>
      <c r="U204" s="12"/>
      <c r="W204" s="12"/>
      <c r="X204" s="12"/>
      <c r="Y204" s="12"/>
      <c r="Z204" s="12"/>
      <c r="AA204" s="12"/>
      <c r="AB204" s="12"/>
      <c r="AC204" s="12"/>
      <c r="AD204" s="12"/>
      <c r="AE204" s="12"/>
      <c r="AF204" s="12"/>
      <c r="AG204" s="12"/>
      <c r="AH204" s="12"/>
      <c r="AI204" s="10"/>
      <c r="AJ204" s="12"/>
      <c r="AK204" s="10"/>
      <c r="AL204" s="10"/>
      <c r="AM204" s="10"/>
      <c r="AN204" s="10"/>
      <c r="AO204" s="12"/>
      <c r="AP204" s="15"/>
      <c r="AQ204" s="15"/>
      <c r="AR204" s="15"/>
    </row>
    <row r="205" spans="2:44">
      <c r="B205" s="12"/>
      <c r="C205" s="12"/>
      <c r="D205" s="12"/>
      <c r="E205" s="12"/>
      <c r="F205" s="12"/>
      <c r="G205" s="12"/>
      <c r="H205" s="12"/>
      <c r="I205" s="12"/>
      <c r="J205" s="12"/>
      <c r="K205" s="12"/>
      <c r="L205" s="12"/>
      <c r="M205" s="12"/>
      <c r="N205" s="10"/>
      <c r="O205" s="12"/>
      <c r="P205" s="10"/>
      <c r="Q205" s="10"/>
      <c r="R205" s="10"/>
      <c r="S205" s="10"/>
      <c r="T205" s="12"/>
      <c r="U205" s="12"/>
      <c r="W205" s="12"/>
      <c r="X205" s="12"/>
      <c r="Y205" s="12"/>
      <c r="Z205" s="12"/>
      <c r="AA205" s="12"/>
      <c r="AB205" s="12"/>
      <c r="AC205" s="12"/>
      <c r="AD205" s="12"/>
      <c r="AE205" s="12"/>
      <c r="AF205" s="12"/>
      <c r="AG205" s="12"/>
      <c r="AH205" s="12"/>
      <c r="AI205" s="10"/>
      <c r="AJ205" s="12"/>
      <c r="AK205" s="10"/>
      <c r="AL205" s="10"/>
      <c r="AM205" s="10"/>
      <c r="AN205" s="10"/>
      <c r="AO205" s="12"/>
      <c r="AP205" s="15"/>
      <c r="AQ205" s="15"/>
      <c r="AR205" s="15"/>
    </row>
    <row r="206" spans="2:44">
      <c r="B206" s="12"/>
      <c r="C206" s="12"/>
      <c r="D206" s="12"/>
      <c r="E206" s="12"/>
      <c r="F206" s="12"/>
      <c r="G206" s="12"/>
      <c r="H206" s="12"/>
      <c r="I206" s="12"/>
      <c r="J206" s="12"/>
      <c r="K206" s="12"/>
      <c r="L206" s="12"/>
      <c r="M206" s="12"/>
      <c r="N206" s="10"/>
      <c r="O206" s="12"/>
      <c r="P206" s="10"/>
      <c r="Q206" s="10"/>
      <c r="R206" s="10"/>
      <c r="S206" s="10"/>
      <c r="T206" s="12"/>
      <c r="U206" s="12"/>
      <c r="W206" s="12"/>
      <c r="X206" s="12"/>
      <c r="Y206" s="12"/>
      <c r="Z206" s="12"/>
      <c r="AA206" s="12"/>
      <c r="AB206" s="12"/>
      <c r="AC206" s="12"/>
      <c r="AD206" s="12"/>
      <c r="AE206" s="12"/>
      <c r="AF206" s="12"/>
      <c r="AG206" s="12"/>
      <c r="AH206" s="12"/>
      <c r="AI206" s="10"/>
      <c r="AJ206" s="12"/>
      <c r="AK206" s="10"/>
      <c r="AL206" s="10"/>
      <c r="AM206" s="10"/>
      <c r="AN206" s="10"/>
      <c r="AO206" s="12"/>
      <c r="AP206" s="15"/>
      <c r="AQ206" s="15"/>
      <c r="AR206" s="15"/>
    </row>
    <row r="207" spans="2:44">
      <c r="B207" s="12"/>
      <c r="C207" s="12"/>
      <c r="D207" s="12"/>
      <c r="E207" s="12"/>
      <c r="F207" s="12"/>
      <c r="G207" s="12"/>
      <c r="H207" s="12"/>
      <c r="I207" s="12"/>
      <c r="J207" s="12"/>
      <c r="K207" s="12"/>
      <c r="L207" s="12"/>
      <c r="M207" s="12"/>
      <c r="N207" s="10"/>
      <c r="O207" s="12"/>
      <c r="P207" s="10"/>
      <c r="Q207" s="10"/>
      <c r="R207" s="10"/>
      <c r="S207" s="10"/>
      <c r="T207" s="12"/>
      <c r="U207" s="12"/>
      <c r="W207" s="12"/>
      <c r="X207" s="12"/>
      <c r="Y207" s="12"/>
      <c r="Z207" s="12"/>
      <c r="AA207" s="12"/>
      <c r="AB207" s="12"/>
      <c r="AC207" s="12"/>
      <c r="AD207" s="12"/>
      <c r="AE207" s="12"/>
      <c r="AF207" s="12"/>
      <c r="AG207" s="12"/>
      <c r="AH207" s="12"/>
      <c r="AI207" s="10"/>
      <c r="AJ207" s="12"/>
      <c r="AK207" s="10"/>
      <c r="AL207" s="10"/>
      <c r="AM207" s="10"/>
      <c r="AN207" s="10"/>
      <c r="AO207" s="12"/>
      <c r="AP207" s="15"/>
      <c r="AQ207" s="15"/>
      <c r="AR207" s="15"/>
    </row>
    <row r="208" spans="2:44">
      <c r="B208" s="12"/>
      <c r="C208" s="12"/>
      <c r="D208" s="12"/>
      <c r="E208" s="12"/>
      <c r="F208" s="12"/>
      <c r="G208" s="12"/>
      <c r="H208" s="12"/>
      <c r="I208" s="12"/>
      <c r="J208" s="12"/>
      <c r="K208" s="12"/>
      <c r="L208" s="12"/>
      <c r="M208" s="12"/>
      <c r="N208" s="10"/>
      <c r="O208" s="12"/>
      <c r="P208" s="10"/>
      <c r="Q208" s="10"/>
      <c r="R208" s="10"/>
      <c r="S208" s="10"/>
      <c r="T208" s="12"/>
      <c r="U208" s="12"/>
      <c r="W208" s="12"/>
      <c r="X208" s="12"/>
      <c r="Y208" s="12"/>
      <c r="Z208" s="12"/>
      <c r="AA208" s="12"/>
      <c r="AB208" s="12"/>
      <c r="AC208" s="12"/>
      <c r="AD208" s="12"/>
      <c r="AE208" s="12"/>
      <c r="AF208" s="12"/>
      <c r="AG208" s="12"/>
      <c r="AH208" s="12"/>
      <c r="AI208" s="10"/>
      <c r="AJ208" s="12"/>
      <c r="AK208" s="10"/>
      <c r="AL208" s="10"/>
      <c r="AM208" s="10"/>
      <c r="AN208" s="10"/>
      <c r="AO208" s="12"/>
      <c r="AP208" s="15"/>
      <c r="AQ208" s="15"/>
      <c r="AR208" s="15"/>
    </row>
    <row r="209" spans="2:44">
      <c r="B209" s="12"/>
      <c r="C209" s="12"/>
      <c r="D209" s="12"/>
      <c r="E209" s="12"/>
      <c r="F209" s="12"/>
      <c r="G209" s="12"/>
      <c r="H209" s="12"/>
      <c r="I209" s="12"/>
      <c r="J209" s="12"/>
      <c r="K209" s="12"/>
      <c r="L209" s="12"/>
      <c r="M209" s="12"/>
      <c r="N209" s="10"/>
      <c r="O209" s="12"/>
      <c r="P209" s="10"/>
      <c r="Q209" s="10"/>
      <c r="R209" s="10"/>
      <c r="S209" s="10"/>
      <c r="T209" s="12"/>
      <c r="U209" s="12"/>
      <c r="W209" s="12"/>
      <c r="X209" s="12"/>
      <c r="Y209" s="12"/>
      <c r="Z209" s="12"/>
      <c r="AA209" s="12"/>
      <c r="AB209" s="12"/>
      <c r="AC209" s="12"/>
      <c r="AD209" s="12"/>
      <c r="AE209" s="12"/>
      <c r="AF209" s="12"/>
      <c r="AG209" s="12"/>
      <c r="AH209" s="12"/>
      <c r="AI209" s="10"/>
      <c r="AJ209" s="12"/>
      <c r="AK209" s="10"/>
      <c r="AL209" s="10"/>
      <c r="AM209" s="10"/>
      <c r="AN209" s="10"/>
      <c r="AO209" s="12"/>
      <c r="AP209" s="15"/>
      <c r="AQ209" s="15"/>
      <c r="AR209" s="15"/>
    </row>
    <row r="210" spans="2:44">
      <c r="B210" s="12"/>
      <c r="C210" s="12"/>
      <c r="D210" s="12"/>
      <c r="E210" s="12"/>
      <c r="F210" s="12"/>
      <c r="G210" s="12"/>
      <c r="H210" s="12"/>
      <c r="I210" s="12"/>
      <c r="J210" s="12"/>
      <c r="K210" s="12"/>
      <c r="L210" s="12"/>
      <c r="M210" s="12"/>
      <c r="N210" s="10"/>
      <c r="O210" s="12"/>
      <c r="P210" s="10"/>
      <c r="Q210" s="10"/>
      <c r="R210" s="10"/>
      <c r="S210" s="10"/>
      <c r="T210" s="12"/>
      <c r="U210" s="12"/>
      <c r="W210" s="12"/>
      <c r="X210" s="12"/>
      <c r="Y210" s="12"/>
      <c r="Z210" s="12"/>
      <c r="AA210" s="12"/>
      <c r="AB210" s="12"/>
      <c r="AC210" s="12"/>
      <c r="AD210" s="12"/>
      <c r="AE210" s="12"/>
      <c r="AF210" s="12"/>
      <c r="AG210" s="12"/>
      <c r="AH210" s="12"/>
      <c r="AI210" s="10"/>
      <c r="AJ210" s="12"/>
      <c r="AK210" s="10"/>
      <c r="AL210" s="10"/>
      <c r="AM210" s="10"/>
      <c r="AN210" s="10"/>
      <c r="AO210" s="12"/>
      <c r="AP210" s="15"/>
      <c r="AQ210" s="15"/>
      <c r="AR210" s="15"/>
    </row>
    <row r="211" spans="2:44">
      <c r="B211" s="12"/>
      <c r="C211" s="12"/>
      <c r="D211" s="12"/>
      <c r="E211" s="12"/>
      <c r="F211" s="12"/>
      <c r="G211" s="12"/>
      <c r="H211" s="12"/>
      <c r="I211" s="12"/>
      <c r="J211" s="12"/>
      <c r="K211" s="12"/>
      <c r="L211" s="12"/>
      <c r="M211" s="12"/>
      <c r="N211" s="10"/>
      <c r="O211" s="12"/>
      <c r="P211" s="10"/>
      <c r="Q211" s="10"/>
      <c r="R211" s="10"/>
      <c r="S211" s="10"/>
      <c r="T211" s="12"/>
      <c r="U211" s="12"/>
      <c r="W211" s="12"/>
      <c r="X211" s="12"/>
      <c r="Y211" s="12"/>
      <c r="Z211" s="12"/>
      <c r="AA211" s="12"/>
      <c r="AB211" s="12"/>
      <c r="AC211" s="12"/>
      <c r="AD211" s="12"/>
      <c r="AE211" s="12"/>
      <c r="AF211" s="12"/>
      <c r="AG211" s="12"/>
      <c r="AH211" s="12"/>
      <c r="AI211" s="10"/>
      <c r="AJ211" s="12"/>
      <c r="AK211" s="10"/>
      <c r="AL211" s="10"/>
      <c r="AM211" s="10"/>
      <c r="AN211" s="10"/>
      <c r="AO211" s="12"/>
      <c r="AP211" s="15"/>
      <c r="AQ211" s="15"/>
      <c r="AR211" s="15"/>
    </row>
    <row r="212" spans="2:44">
      <c r="B212" s="12"/>
      <c r="C212" s="12"/>
      <c r="D212" s="12"/>
      <c r="E212" s="12"/>
      <c r="F212" s="12"/>
      <c r="G212" s="12"/>
      <c r="H212" s="12"/>
      <c r="I212" s="12"/>
      <c r="J212" s="12"/>
      <c r="K212" s="12"/>
      <c r="L212" s="12"/>
      <c r="M212" s="12"/>
      <c r="N212" s="10"/>
      <c r="O212" s="12"/>
      <c r="P212" s="10"/>
      <c r="Q212" s="10"/>
      <c r="R212" s="10"/>
      <c r="S212" s="10"/>
      <c r="T212" s="12"/>
      <c r="U212" s="12"/>
      <c r="W212" s="12"/>
      <c r="X212" s="12"/>
      <c r="Y212" s="12"/>
      <c r="Z212" s="12"/>
      <c r="AA212" s="12"/>
      <c r="AB212" s="12"/>
      <c r="AC212" s="12"/>
      <c r="AD212" s="12"/>
      <c r="AE212" s="12"/>
      <c r="AF212" s="12"/>
      <c r="AG212" s="12"/>
      <c r="AH212" s="12"/>
      <c r="AI212" s="10"/>
      <c r="AJ212" s="12"/>
      <c r="AK212" s="10"/>
      <c r="AL212" s="10"/>
      <c r="AM212" s="10"/>
      <c r="AN212" s="10"/>
      <c r="AO212" s="12"/>
      <c r="AP212" s="15"/>
      <c r="AQ212" s="15"/>
      <c r="AR212" s="15"/>
    </row>
    <row r="213" spans="2:44">
      <c r="B213" s="12"/>
      <c r="C213" s="12"/>
      <c r="D213" s="12"/>
      <c r="E213" s="12"/>
      <c r="F213" s="12"/>
      <c r="G213" s="12"/>
      <c r="H213" s="12"/>
      <c r="I213" s="12"/>
      <c r="J213" s="12"/>
      <c r="K213" s="12"/>
      <c r="L213" s="12"/>
      <c r="M213" s="12"/>
      <c r="N213" s="10"/>
      <c r="O213" s="12"/>
      <c r="P213" s="10"/>
      <c r="Q213" s="10"/>
      <c r="R213" s="10"/>
      <c r="S213" s="10"/>
      <c r="T213" s="12"/>
      <c r="U213" s="12"/>
      <c r="W213" s="12"/>
      <c r="X213" s="12"/>
      <c r="Y213" s="12"/>
      <c r="Z213" s="12"/>
      <c r="AA213" s="12"/>
      <c r="AB213" s="12"/>
      <c r="AC213" s="12"/>
      <c r="AD213" s="12"/>
      <c r="AE213" s="12"/>
      <c r="AF213" s="12"/>
      <c r="AG213" s="12"/>
      <c r="AH213" s="12"/>
      <c r="AI213" s="10"/>
      <c r="AJ213" s="12"/>
      <c r="AK213" s="10"/>
      <c r="AL213" s="10"/>
      <c r="AM213" s="10"/>
      <c r="AN213" s="10"/>
      <c r="AO213" s="12"/>
      <c r="AP213" s="15"/>
      <c r="AQ213" s="15"/>
      <c r="AR213" s="15"/>
    </row>
    <row r="214" spans="2:44">
      <c r="B214" s="12"/>
      <c r="C214" s="12"/>
      <c r="D214" s="12"/>
      <c r="E214" s="12"/>
      <c r="F214" s="12"/>
      <c r="G214" s="12"/>
      <c r="H214" s="12"/>
      <c r="I214" s="12"/>
      <c r="J214" s="12"/>
      <c r="K214" s="12"/>
      <c r="L214" s="12"/>
      <c r="M214" s="12"/>
      <c r="N214" s="10"/>
      <c r="O214" s="12"/>
      <c r="P214" s="10"/>
      <c r="Q214" s="10"/>
      <c r="R214" s="10"/>
      <c r="S214" s="10"/>
      <c r="T214" s="12"/>
      <c r="U214" s="12"/>
      <c r="W214" s="12"/>
      <c r="X214" s="12"/>
      <c r="Y214" s="12"/>
      <c r="Z214" s="12"/>
      <c r="AA214" s="12"/>
      <c r="AB214" s="12"/>
      <c r="AC214" s="12"/>
      <c r="AD214" s="12"/>
      <c r="AE214" s="12"/>
      <c r="AF214" s="12"/>
      <c r="AG214" s="12"/>
      <c r="AH214" s="12"/>
      <c r="AI214" s="10"/>
      <c r="AJ214" s="12"/>
      <c r="AK214" s="10"/>
      <c r="AL214" s="10"/>
      <c r="AM214" s="10"/>
      <c r="AN214" s="10"/>
      <c r="AO214" s="12"/>
      <c r="AP214" s="15"/>
      <c r="AQ214" s="15"/>
      <c r="AR214" s="15"/>
    </row>
    <row r="215" spans="2:44">
      <c r="B215" s="12"/>
      <c r="C215" s="12"/>
      <c r="D215" s="12"/>
      <c r="E215" s="12"/>
      <c r="F215" s="12"/>
      <c r="G215" s="12"/>
      <c r="H215" s="12"/>
      <c r="I215" s="12"/>
      <c r="J215" s="12"/>
      <c r="K215" s="12"/>
      <c r="L215" s="12"/>
      <c r="M215" s="12"/>
      <c r="N215" s="10"/>
      <c r="O215" s="12"/>
      <c r="P215" s="10"/>
      <c r="Q215" s="10"/>
      <c r="R215" s="10"/>
      <c r="S215" s="10"/>
      <c r="T215" s="12"/>
      <c r="U215" s="12"/>
      <c r="W215" s="12"/>
      <c r="X215" s="12"/>
      <c r="Y215" s="12"/>
      <c r="Z215" s="12"/>
      <c r="AA215" s="12"/>
      <c r="AB215" s="12"/>
      <c r="AC215" s="12"/>
      <c r="AD215" s="12"/>
      <c r="AE215" s="12"/>
      <c r="AF215" s="12"/>
      <c r="AG215" s="12"/>
      <c r="AH215" s="12"/>
      <c r="AI215" s="10"/>
      <c r="AJ215" s="12"/>
      <c r="AK215" s="10"/>
      <c r="AL215" s="10"/>
      <c r="AM215" s="10"/>
      <c r="AN215" s="10"/>
      <c r="AO215" s="12"/>
      <c r="AP215" s="15"/>
      <c r="AQ215" s="15"/>
      <c r="AR215" s="15"/>
    </row>
    <row r="216" spans="2:44">
      <c r="B216" s="12"/>
      <c r="C216" s="12"/>
      <c r="D216" s="12"/>
      <c r="E216" s="12"/>
      <c r="F216" s="12"/>
      <c r="G216" s="12"/>
      <c r="H216" s="12"/>
      <c r="I216" s="12"/>
      <c r="J216" s="12"/>
      <c r="K216" s="12"/>
      <c r="L216" s="12"/>
      <c r="M216" s="12"/>
      <c r="N216" s="10"/>
      <c r="O216" s="12"/>
      <c r="P216" s="10"/>
      <c r="Q216" s="10"/>
      <c r="R216" s="10"/>
      <c r="S216" s="10"/>
      <c r="T216" s="12"/>
      <c r="U216" s="12"/>
      <c r="W216" s="12"/>
      <c r="X216" s="12"/>
      <c r="Y216" s="12"/>
      <c r="Z216" s="12"/>
      <c r="AA216" s="12"/>
      <c r="AB216" s="12"/>
      <c r="AC216" s="12"/>
      <c r="AD216" s="12"/>
      <c r="AE216" s="12"/>
      <c r="AF216" s="12"/>
      <c r="AG216" s="12"/>
      <c r="AH216" s="12"/>
      <c r="AI216" s="10"/>
      <c r="AJ216" s="12"/>
      <c r="AK216" s="10"/>
      <c r="AL216" s="10"/>
      <c r="AM216" s="10"/>
      <c r="AN216" s="10"/>
      <c r="AO216" s="12"/>
      <c r="AP216" s="15"/>
      <c r="AQ216" s="15"/>
      <c r="AR216" s="15"/>
    </row>
    <row r="217" spans="2:44">
      <c r="B217" s="12"/>
      <c r="C217" s="12"/>
      <c r="D217" s="12"/>
      <c r="E217" s="12"/>
      <c r="F217" s="12"/>
      <c r="G217" s="12"/>
      <c r="H217" s="12"/>
      <c r="I217" s="12"/>
      <c r="J217" s="12"/>
      <c r="K217" s="12"/>
      <c r="L217" s="12"/>
      <c r="M217" s="12"/>
      <c r="N217" s="10"/>
      <c r="O217" s="12"/>
      <c r="P217" s="10"/>
      <c r="Q217" s="10"/>
      <c r="R217" s="10"/>
      <c r="S217" s="10"/>
      <c r="T217" s="12"/>
      <c r="U217" s="12"/>
      <c r="W217" s="12"/>
      <c r="X217" s="12"/>
      <c r="Y217" s="12"/>
      <c r="Z217" s="12"/>
      <c r="AA217" s="12"/>
      <c r="AB217" s="12"/>
      <c r="AC217" s="12"/>
      <c r="AD217" s="12"/>
      <c r="AE217" s="12"/>
      <c r="AF217" s="12"/>
      <c r="AG217" s="12"/>
      <c r="AH217" s="12"/>
      <c r="AI217" s="10"/>
      <c r="AJ217" s="12"/>
      <c r="AK217" s="10"/>
      <c r="AL217" s="10"/>
      <c r="AM217" s="10"/>
      <c r="AN217" s="10"/>
      <c r="AO217" s="12"/>
      <c r="AP217" s="15"/>
      <c r="AQ217" s="15"/>
      <c r="AR217" s="15"/>
    </row>
    <row r="218" spans="2:44">
      <c r="B218" s="12"/>
      <c r="C218" s="12"/>
      <c r="D218" s="12"/>
      <c r="E218" s="12"/>
      <c r="F218" s="12"/>
      <c r="G218" s="12"/>
      <c r="H218" s="12"/>
      <c r="I218" s="12"/>
      <c r="J218" s="12"/>
      <c r="K218" s="12"/>
      <c r="L218" s="12"/>
      <c r="M218" s="12"/>
      <c r="N218" s="10"/>
      <c r="O218" s="12"/>
      <c r="P218" s="10"/>
      <c r="Q218" s="10"/>
      <c r="R218" s="10"/>
      <c r="S218" s="10"/>
      <c r="T218" s="12"/>
      <c r="U218" s="12"/>
      <c r="W218" s="12"/>
      <c r="X218" s="12"/>
      <c r="Y218" s="12"/>
      <c r="Z218" s="12"/>
      <c r="AA218" s="12"/>
      <c r="AB218" s="12"/>
      <c r="AC218" s="12"/>
      <c r="AD218" s="12"/>
      <c r="AE218" s="12"/>
      <c r="AF218" s="12"/>
      <c r="AG218" s="12"/>
      <c r="AH218" s="12"/>
      <c r="AI218" s="10"/>
      <c r="AJ218" s="12"/>
      <c r="AK218" s="10"/>
      <c r="AL218" s="10"/>
      <c r="AM218" s="10"/>
      <c r="AN218" s="10"/>
      <c r="AO218" s="12"/>
      <c r="AP218" s="15"/>
      <c r="AQ218" s="15"/>
      <c r="AR218" s="15"/>
    </row>
    <row r="219" spans="2:44">
      <c r="B219" s="12"/>
      <c r="C219" s="12"/>
      <c r="D219" s="12"/>
      <c r="E219" s="12"/>
      <c r="F219" s="12"/>
      <c r="G219" s="12"/>
      <c r="H219" s="12"/>
      <c r="I219" s="12"/>
      <c r="J219" s="12"/>
      <c r="K219" s="12"/>
      <c r="L219" s="12"/>
      <c r="M219" s="12"/>
      <c r="N219" s="10"/>
      <c r="O219" s="12"/>
      <c r="P219" s="10"/>
      <c r="Q219" s="10"/>
      <c r="R219" s="10"/>
      <c r="S219" s="10"/>
      <c r="T219" s="12"/>
      <c r="U219" s="12"/>
      <c r="W219" s="12"/>
      <c r="X219" s="12"/>
      <c r="Y219" s="12"/>
      <c r="Z219" s="12"/>
      <c r="AA219" s="12"/>
      <c r="AB219" s="12"/>
      <c r="AC219" s="12"/>
      <c r="AD219" s="12"/>
      <c r="AE219" s="12"/>
      <c r="AF219" s="12"/>
      <c r="AG219" s="12"/>
      <c r="AH219" s="12"/>
      <c r="AI219" s="10"/>
      <c r="AJ219" s="12"/>
      <c r="AK219" s="10"/>
      <c r="AL219" s="10"/>
      <c r="AM219" s="10"/>
      <c r="AN219" s="10"/>
      <c r="AO219" s="12"/>
      <c r="AP219" s="15"/>
      <c r="AQ219" s="15"/>
      <c r="AR219" s="15"/>
    </row>
    <row r="220" spans="2:44">
      <c r="B220" s="12"/>
      <c r="C220" s="12"/>
      <c r="D220" s="12"/>
      <c r="E220" s="12"/>
      <c r="F220" s="12"/>
      <c r="G220" s="12"/>
      <c r="H220" s="12"/>
      <c r="I220" s="12"/>
      <c r="J220" s="12"/>
      <c r="K220" s="12"/>
      <c r="L220" s="12"/>
      <c r="M220" s="12"/>
      <c r="N220" s="10"/>
      <c r="O220" s="12"/>
      <c r="P220" s="10"/>
      <c r="Q220" s="10"/>
      <c r="R220" s="10"/>
      <c r="S220" s="10"/>
      <c r="T220" s="12"/>
      <c r="U220" s="12"/>
      <c r="W220" s="12"/>
      <c r="X220" s="12"/>
      <c r="Y220" s="12"/>
      <c r="Z220" s="12"/>
      <c r="AA220" s="12"/>
      <c r="AB220" s="12"/>
      <c r="AC220" s="12"/>
      <c r="AD220" s="12"/>
      <c r="AE220" s="12"/>
      <c r="AF220" s="12"/>
      <c r="AG220" s="12"/>
      <c r="AH220" s="12"/>
      <c r="AI220" s="10"/>
      <c r="AJ220" s="12"/>
      <c r="AK220" s="10"/>
      <c r="AL220" s="10"/>
      <c r="AM220" s="10"/>
      <c r="AN220" s="10"/>
      <c r="AO220" s="12"/>
      <c r="AP220" s="15"/>
      <c r="AQ220" s="15"/>
      <c r="AR220" s="15"/>
    </row>
    <row r="221" spans="2:44">
      <c r="B221" s="12"/>
      <c r="C221" s="12"/>
      <c r="D221" s="12"/>
      <c r="E221" s="12"/>
      <c r="F221" s="12"/>
      <c r="G221" s="12"/>
      <c r="H221" s="12"/>
      <c r="I221" s="12"/>
      <c r="J221" s="12"/>
      <c r="K221" s="12"/>
      <c r="L221" s="12"/>
      <c r="M221" s="12"/>
      <c r="N221" s="10"/>
      <c r="O221" s="12"/>
      <c r="P221" s="10"/>
      <c r="Q221" s="10"/>
      <c r="R221" s="10"/>
      <c r="S221" s="10"/>
      <c r="T221" s="12"/>
      <c r="U221" s="12"/>
      <c r="W221" s="12"/>
      <c r="X221" s="12"/>
      <c r="Y221" s="12"/>
      <c r="Z221" s="12"/>
      <c r="AA221" s="12"/>
      <c r="AB221" s="12"/>
      <c r="AC221" s="12"/>
      <c r="AD221" s="12"/>
      <c r="AE221" s="12"/>
      <c r="AF221" s="12"/>
      <c r="AG221" s="12"/>
      <c r="AH221" s="12"/>
      <c r="AI221" s="10"/>
      <c r="AJ221" s="12"/>
      <c r="AK221" s="10"/>
      <c r="AL221" s="10"/>
      <c r="AM221" s="10"/>
      <c r="AN221" s="10"/>
      <c r="AO221" s="12"/>
      <c r="AP221" s="15"/>
      <c r="AQ221" s="15"/>
      <c r="AR221" s="15"/>
    </row>
    <row r="222" spans="2:44">
      <c r="B222" s="12"/>
      <c r="C222" s="12"/>
      <c r="D222" s="12"/>
      <c r="E222" s="12"/>
      <c r="F222" s="12"/>
      <c r="G222" s="12"/>
      <c r="H222" s="12"/>
      <c r="I222" s="12"/>
      <c r="J222" s="12"/>
      <c r="K222" s="12"/>
      <c r="L222" s="12"/>
      <c r="M222" s="12"/>
      <c r="N222" s="10"/>
      <c r="O222" s="12"/>
      <c r="P222" s="10"/>
      <c r="Q222" s="10"/>
      <c r="R222" s="10"/>
      <c r="S222" s="10"/>
      <c r="T222" s="12"/>
      <c r="U222" s="12"/>
      <c r="W222" s="12"/>
      <c r="X222" s="12"/>
      <c r="Y222" s="12"/>
      <c r="Z222" s="12"/>
      <c r="AA222" s="12"/>
      <c r="AB222" s="12"/>
      <c r="AC222" s="12"/>
      <c r="AD222" s="12"/>
      <c r="AE222" s="12"/>
      <c r="AF222" s="12"/>
      <c r="AG222" s="12"/>
      <c r="AH222" s="12"/>
      <c r="AI222" s="10"/>
      <c r="AJ222" s="12"/>
      <c r="AK222" s="10"/>
      <c r="AL222" s="10"/>
      <c r="AM222" s="10"/>
      <c r="AN222" s="10"/>
      <c r="AO222" s="12"/>
      <c r="AP222" s="15"/>
      <c r="AQ222" s="15"/>
      <c r="AR222" s="15"/>
    </row>
    <row r="223" spans="2:44">
      <c r="B223" s="12"/>
      <c r="C223" s="12"/>
      <c r="D223" s="12"/>
      <c r="E223" s="12"/>
      <c r="F223" s="12"/>
      <c r="G223" s="12"/>
      <c r="H223" s="12"/>
      <c r="I223" s="12"/>
      <c r="J223" s="12"/>
      <c r="K223" s="12"/>
      <c r="L223" s="12"/>
      <c r="M223" s="12"/>
      <c r="N223" s="10"/>
      <c r="O223" s="12"/>
      <c r="P223" s="10"/>
      <c r="Q223" s="10"/>
      <c r="R223" s="10"/>
      <c r="S223" s="10"/>
      <c r="T223" s="12"/>
      <c r="U223" s="12"/>
      <c r="W223" s="12"/>
      <c r="X223" s="12"/>
      <c r="Y223" s="12"/>
      <c r="Z223" s="12"/>
      <c r="AA223" s="12"/>
      <c r="AB223" s="12"/>
      <c r="AC223" s="12"/>
      <c r="AD223" s="12"/>
      <c r="AE223" s="12"/>
      <c r="AF223" s="12"/>
      <c r="AG223" s="12"/>
      <c r="AH223" s="12"/>
      <c r="AI223" s="10"/>
      <c r="AJ223" s="12"/>
      <c r="AK223" s="10"/>
      <c r="AL223" s="10"/>
      <c r="AM223" s="10"/>
      <c r="AN223" s="10"/>
      <c r="AO223" s="12"/>
      <c r="AP223" s="15"/>
      <c r="AQ223" s="15"/>
      <c r="AR223" s="15"/>
    </row>
    <row r="224" spans="2:44">
      <c r="B224" s="12"/>
      <c r="C224" s="12"/>
      <c r="D224" s="12"/>
      <c r="E224" s="12"/>
      <c r="F224" s="12"/>
      <c r="G224" s="12"/>
      <c r="H224" s="12"/>
      <c r="I224" s="12"/>
      <c r="J224" s="12"/>
      <c r="K224" s="12"/>
      <c r="L224" s="12"/>
      <c r="M224" s="12"/>
      <c r="N224" s="10"/>
      <c r="O224" s="12"/>
      <c r="P224" s="10"/>
      <c r="Q224" s="10"/>
      <c r="R224" s="10"/>
      <c r="S224" s="10"/>
      <c r="T224" s="12"/>
      <c r="U224" s="12"/>
      <c r="W224" s="12"/>
      <c r="X224" s="12"/>
      <c r="Y224" s="12"/>
      <c r="Z224" s="12"/>
      <c r="AA224" s="12"/>
      <c r="AB224" s="12"/>
      <c r="AC224" s="12"/>
      <c r="AD224" s="12"/>
      <c r="AE224" s="12"/>
      <c r="AF224" s="12"/>
      <c r="AG224" s="12"/>
      <c r="AH224" s="12"/>
      <c r="AI224" s="10"/>
      <c r="AJ224" s="12"/>
      <c r="AK224" s="10"/>
      <c r="AL224" s="10"/>
      <c r="AM224" s="10"/>
      <c r="AN224" s="10"/>
      <c r="AO224" s="12"/>
      <c r="AP224" s="15"/>
      <c r="AQ224" s="15"/>
      <c r="AR224" s="15"/>
    </row>
    <row r="225" spans="2:44">
      <c r="B225" s="12"/>
      <c r="C225" s="12"/>
      <c r="D225" s="12"/>
      <c r="E225" s="12"/>
      <c r="F225" s="12"/>
      <c r="G225" s="12"/>
      <c r="H225" s="12"/>
      <c r="I225" s="12"/>
      <c r="J225" s="12"/>
      <c r="K225" s="12"/>
      <c r="L225" s="12"/>
      <c r="M225" s="12"/>
      <c r="N225" s="10"/>
      <c r="O225" s="12"/>
      <c r="P225" s="10"/>
      <c r="Q225" s="10"/>
      <c r="R225" s="10"/>
      <c r="S225" s="10"/>
      <c r="T225" s="12"/>
      <c r="U225" s="12"/>
      <c r="W225" s="12"/>
      <c r="X225" s="12"/>
      <c r="Y225" s="12"/>
      <c r="Z225" s="12"/>
      <c r="AA225" s="12"/>
      <c r="AB225" s="12"/>
      <c r="AC225" s="12"/>
      <c r="AD225" s="12"/>
      <c r="AE225" s="12"/>
      <c r="AF225" s="12"/>
      <c r="AG225" s="12"/>
      <c r="AH225" s="12"/>
      <c r="AI225" s="10"/>
      <c r="AJ225" s="12"/>
      <c r="AK225" s="10"/>
      <c r="AL225" s="10"/>
      <c r="AM225" s="10"/>
      <c r="AN225" s="10"/>
      <c r="AO225" s="12"/>
      <c r="AP225" s="15"/>
      <c r="AQ225" s="15"/>
      <c r="AR225" s="15"/>
    </row>
    <row r="226" spans="2:44">
      <c r="B226" s="12"/>
      <c r="C226" s="12"/>
      <c r="D226" s="12"/>
      <c r="E226" s="12"/>
      <c r="F226" s="12"/>
      <c r="G226" s="12"/>
      <c r="H226" s="12"/>
      <c r="I226" s="12"/>
      <c r="J226" s="12"/>
      <c r="K226" s="12"/>
      <c r="L226" s="12"/>
      <c r="M226" s="12"/>
      <c r="N226" s="10"/>
      <c r="O226" s="12"/>
      <c r="P226" s="10"/>
      <c r="Q226" s="10"/>
      <c r="R226" s="10"/>
      <c r="S226" s="10"/>
      <c r="T226" s="12"/>
      <c r="U226" s="12"/>
      <c r="W226" s="12"/>
      <c r="X226" s="12"/>
      <c r="Y226" s="12"/>
      <c r="Z226" s="12"/>
      <c r="AA226" s="12"/>
      <c r="AB226" s="12"/>
      <c r="AC226" s="12"/>
      <c r="AD226" s="12"/>
      <c r="AE226" s="12"/>
      <c r="AF226" s="12"/>
      <c r="AG226" s="12"/>
      <c r="AH226" s="12"/>
      <c r="AI226" s="10"/>
      <c r="AJ226" s="12"/>
      <c r="AK226" s="10"/>
      <c r="AL226" s="10"/>
      <c r="AM226" s="10"/>
      <c r="AN226" s="10"/>
      <c r="AO226" s="12"/>
      <c r="AP226" s="15"/>
      <c r="AQ226" s="15"/>
      <c r="AR226" s="15"/>
    </row>
    <row r="227" spans="2:44">
      <c r="B227" s="12"/>
      <c r="C227" s="12"/>
      <c r="D227" s="12"/>
      <c r="E227" s="12"/>
      <c r="F227" s="12"/>
      <c r="G227" s="12"/>
      <c r="H227" s="12"/>
      <c r="I227" s="12"/>
      <c r="J227" s="12"/>
      <c r="K227" s="12"/>
      <c r="L227" s="12"/>
      <c r="M227" s="12"/>
      <c r="N227" s="10"/>
      <c r="O227" s="12"/>
      <c r="P227" s="10"/>
      <c r="Q227" s="10"/>
      <c r="R227" s="10"/>
      <c r="S227" s="10"/>
      <c r="T227" s="12"/>
      <c r="U227" s="12"/>
      <c r="W227" s="12"/>
      <c r="X227" s="12"/>
      <c r="Y227" s="12"/>
      <c r="Z227" s="12"/>
      <c r="AA227" s="12"/>
      <c r="AB227" s="12"/>
      <c r="AC227" s="12"/>
      <c r="AD227" s="12"/>
      <c r="AE227" s="12"/>
      <c r="AF227" s="12"/>
      <c r="AG227" s="12"/>
      <c r="AH227" s="12"/>
      <c r="AI227" s="10"/>
      <c r="AJ227" s="12"/>
      <c r="AK227" s="10"/>
      <c r="AL227" s="10"/>
      <c r="AM227" s="10"/>
      <c r="AN227" s="10"/>
      <c r="AO227" s="12"/>
      <c r="AP227" s="15"/>
      <c r="AQ227" s="15"/>
      <c r="AR227" s="15"/>
    </row>
    <row r="228" spans="2:44">
      <c r="B228" s="12"/>
      <c r="C228" s="12"/>
      <c r="D228" s="12"/>
      <c r="E228" s="12"/>
      <c r="F228" s="12"/>
      <c r="G228" s="12"/>
      <c r="H228" s="12"/>
      <c r="I228" s="12"/>
      <c r="J228" s="12"/>
      <c r="K228" s="12"/>
      <c r="L228" s="12"/>
      <c r="M228" s="12"/>
      <c r="N228" s="10"/>
      <c r="O228" s="12"/>
      <c r="P228" s="10"/>
      <c r="Q228" s="10"/>
      <c r="R228" s="10"/>
      <c r="S228" s="10"/>
      <c r="T228" s="12"/>
      <c r="U228" s="12"/>
      <c r="W228" s="12"/>
      <c r="X228" s="12"/>
      <c r="Y228" s="12"/>
      <c r="Z228" s="12"/>
      <c r="AA228" s="12"/>
      <c r="AB228" s="12"/>
      <c r="AC228" s="12"/>
      <c r="AD228" s="12"/>
      <c r="AE228" s="12"/>
      <c r="AF228" s="12"/>
      <c r="AG228" s="12"/>
      <c r="AH228" s="12"/>
      <c r="AI228" s="10"/>
      <c r="AJ228" s="12"/>
      <c r="AK228" s="10"/>
      <c r="AL228" s="10"/>
      <c r="AM228" s="10"/>
      <c r="AN228" s="10"/>
      <c r="AO228" s="12"/>
      <c r="AP228" s="15"/>
      <c r="AQ228" s="15"/>
      <c r="AR228" s="15"/>
    </row>
    <row r="229" spans="2:44">
      <c r="B229" s="12"/>
      <c r="C229" s="12"/>
      <c r="D229" s="12"/>
      <c r="E229" s="12"/>
      <c r="F229" s="12"/>
      <c r="G229" s="12"/>
      <c r="H229" s="12"/>
      <c r="I229" s="12"/>
      <c r="J229" s="12"/>
      <c r="K229" s="12"/>
      <c r="L229" s="12"/>
      <c r="M229" s="12"/>
      <c r="N229" s="10"/>
      <c r="O229" s="12"/>
      <c r="P229" s="10"/>
      <c r="Q229" s="10"/>
      <c r="R229" s="10"/>
      <c r="S229" s="10"/>
      <c r="T229" s="12"/>
      <c r="U229" s="12"/>
      <c r="W229" s="12"/>
      <c r="X229" s="12"/>
      <c r="Y229" s="12"/>
      <c r="Z229" s="12"/>
      <c r="AA229" s="12"/>
      <c r="AB229" s="12"/>
      <c r="AC229" s="12"/>
      <c r="AD229" s="12"/>
      <c r="AE229" s="12"/>
      <c r="AF229" s="12"/>
      <c r="AG229" s="12"/>
      <c r="AH229" s="12"/>
      <c r="AI229" s="10"/>
      <c r="AJ229" s="12"/>
      <c r="AK229" s="10"/>
      <c r="AL229" s="10"/>
      <c r="AM229" s="10"/>
      <c r="AN229" s="10"/>
      <c r="AO229" s="12"/>
      <c r="AP229" s="15"/>
      <c r="AQ229" s="15"/>
      <c r="AR229" s="15"/>
    </row>
    <row r="230" spans="2:44">
      <c r="B230" s="12"/>
      <c r="C230" s="12"/>
      <c r="D230" s="12"/>
      <c r="E230" s="12"/>
      <c r="F230" s="12"/>
      <c r="G230" s="12"/>
      <c r="H230" s="12"/>
      <c r="I230" s="12"/>
      <c r="J230" s="12"/>
      <c r="K230" s="12"/>
      <c r="L230" s="12"/>
      <c r="M230" s="12"/>
      <c r="N230" s="10"/>
      <c r="O230" s="12"/>
      <c r="P230" s="10"/>
      <c r="Q230" s="10"/>
      <c r="R230" s="10"/>
      <c r="S230" s="10"/>
      <c r="T230" s="12"/>
      <c r="U230" s="12"/>
      <c r="W230" s="12"/>
      <c r="X230" s="12"/>
      <c r="Y230" s="12"/>
      <c r="Z230" s="12"/>
      <c r="AA230" s="12"/>
      <c r="AB230" s="12"/>
      <c r="AC230" s="12"/>
      <c r="AD230" s="12"/>
      <c r="AE230" s="12"/>
      <c r="AF230" s="12"/>
      <c r="AG230" s="12"/>
      <c r="AH230" s="12"/>
      <c r="AI230" s="10"/>
      <c r="AJ230" s="12"/>
      <c r="AK230" s="10"/>
      <c r="AL230" s="10"/>
      <c r="AM230" s="10"/>
      <c r="AN230" s="10"/>
      <c r="AO230" s="12"/>
      <c r="AP230" s="15"/>
      <c r="AQ230" s="15"/>
      <c r="AR230" s="15"/>
    </row>
    <row r="231" spans="2:44">
      <c r="B231" s="12"/>
      <c r="C231" s="12"/>
      <c r="D231" s="12"/>
      <c r="E231" s="12"/>
      <c r="F231" s="12"/>
      <c r="G231" s="12"/>
      <c r="H231" s="12"/>
      <c r="I231" s="12"/>
      <c r="J231" s="12"/>
      <c r="K231" s="12"/>
      <c r="L231" s="12"/>
      <c r="M231" s="12"/>
      <c r="N231" s="10"/>
      <c r="O231" s="12"/>
      <c r="P231" s="10"/>
      <c r="Q231" s="10"/>
      <c r="R231" s="10"/>
      <c r="S231" s="10"/>
      <c r="T231" s="12"/>
      <c r="U231" s="12"/>
      <c r="W231" s="12"/>
      <c r="X231" s="12"/>
      <c r="Y231" s="12"/>
      <c r="Z231" s="12"/>
      <c r="AA231" s="12"/>
      <c r="AB231" s="12"/>
      <c r="AC231" s="12"/>
      <c r="AD231" s="12"/>
      <c r="AE231" s="12"/>
      <c r="AF231" s="12"/>
      <c r="AG231" s="12"/>
      <c r="AH231" s="12"/>
      <c r="AI231" s="10"/>
      <c r="AJ231" s="12"/>
      <c r="AK231" s="10"/>
      <c r="AL231" s="10"/>
      <c r="AM231" s="10"/>
      <c r="AN231" s="10"/>
      <c r="AO231" s="12"/>
      <c r="AP231" s="15"/>
      <c r="AQ231" s="15"/>
      <c r="AR231" s="15"/>
    </row>
    <row r="232" spans="2:44">
      <c r="B232" s="12"/>
      <c r="C232" s="12"/>
      <c r="D232" s="12"/>
      <c r="E232" s="12"/>
      <c r="F232" s="12"/>
      <c r="G232" s="12"/>
      <c r="H232" s="12"/>
      <c r="I232" s="12"/>
      <c r="J232" s="12"/>
      <c r="K232" s="12"/>
      <c r="L232" s="12"/>
      <c r="M232" s="12"/>
      <c r="N232" s="10"/>
      <c r="O232" s="12"/>
      <c r="P232" s="10"/>
      <c r="Q232" s="10"/>
      <c r="R232" s="10"/>
      <c r="S232" s="10"/>
      <c r="T232" s="12"/>
      <c r="U232" s="12"/>
      <c r="W232" s="12"/>
      <c r="X232" s="12"/>
      <c r="Y232" s="12"/>
      <c r="Z232" s="12"/>
      <c r="AA232" s="12"/>
      <c r="AB232" s="12"/>
      <c r="AC232" s="12"/>
      <c r="AD232" s="12"/>
      <c r="AE232" s="12"/>
      <c r="AF232" s="12"/>
      <c r="AG232" s="12"/>
      <c r="AH232" s="12"/>
      <c r="AI232" s="10"/>
      <c r="AJ232" s="12"/>
      <c r="AK232" s="10"/>
      <c r="AL232" s="10"/>
      <c r="AM232" s="10"/>
      <c r="AN232" s="10"/>
      <c r="AO232" s="12"/>
      <c r="AP232" s="15"/>
      <c r="AQ232" s="15"/>
      <c r="AR232" s="15"/>
    </row>
    <row r="233" spans="2:44">
      <c r="B233" s="12"/>
      <c r="C233" s="12"/>
      <c r="D233" s="12"/>
      <c r="E233" s="12"/>
      <c r="F233" s="12"/>
      <c r="G233" s="12"/>
      <c r="H233" s="12"/>
      <c r="I233" s="12"/>
      <c r="J233" s="12"/>
      <c r="K233" s="12"/>
      <c r="L233" s="12"/>
      <c r="M233" s="12"/>
      <c r="N233" s="10"/>
      <c r="O233" s="12"/>
      <c r="P233" s="10"/>
      <c r="Q233" s="10"/>
      <c r="R233" s="10"/>
      <c r="S233" s="10"/>
      <c r="T233" s="12"/>
      <c r="U233" s="12"/>
      <c r="W233" s="12"/>
      <c r="X233" s="12"/>
      <c r="Y233" s="12"/>
      <c r="Z233" s="12"/>
      <c r="AA233" s="12"/>
      <c r="AB233" s="12"/>
      <c r="AC233" s="12"/>
      <c r="AD233" s="12"/>
      <c r="AE233" s="12"/>
      <c r="AF233" s="12"/>
      <c r="AG233" s="12"/>
      <c r="AH233" s="12"/>
      <c r="AI233" s="10"/>
      <c r="AJ233" s="12"/>
      <c r="AK233" s="10"/>
      <c r="AL233" s="10"/>
      <c r="AM233" s="10"/>
      <c r="AN233" s="10"/>
      <c r="AO233" s="12"/>
      <c r="AP233" s="15"/>
      <c r="AQ233" s="15"/>
      <c r="AR233" s="15"/>
    </row>
    <row r="234" spans="2:44">
      <c r="B234" s="12"/>
      <c r="C234" s="12"/>
      <c r="D234" s="12"/>
      <c r="E234" s="12"/>
      <c r="F234" s="12"/>
      <c r="G234" s="12"/>
      <c r="H234" s="12"/>
      <c r="I234" s="12"/>
      <c r="J234" s="12"/>
      <c r="K234" s="12"/>
      <c r="L234" s="12"/>
      <c r="M234" s="12"/>
      <c r="N234" s="10"/>
      <c r="O234" s="12"/>
      <c r="P234" s="10"/>
      <c r="Q234" s="10"/>
      <c r="R234" s="10"/>
      <c r="S234" s="10"/>
      <c r="T234" s="12"/>
      <c r="U234" s="12"/>
      <c r="W234" s="12"/>
      <c r="X234" s="12"/>
      <c r="Y234" s="12"/>
      <c r="Z234" s="12"/>
      <c r="AA234" s="12"/>
      <c r="AB234" s="12"/>
      <c r="AC234" s="12"/>
      <c r="AD234" s="12"/>
      <c r="AE234" s="12"/>
      <c r="AF234" s="12"/>
      <c r="AG234" s="12"/>
      <c r="AH234" s="12"/>
      <c r="AI234" s="10"/>
      <c r="AJ234" s="12"/>
      <c r="AK234" s="10"/>
      <c r="AL234" s="10"/>
      <c r="AM234" s="10"/>
      <c r="AN234" s="10"/>
      <c r="AO234" s="12"/>
      <c r="AP234" s="15"/>
      <c r="AQ234" s="15"/>
      <c r="AR234" s="15"/>
    </row>
    <row r="235" spans="2:44">
      <c r="B235" s="12"/>
      <c r="C235" s="12"/>
      <c r="D235" s="12"/>
      <c r="E235" s="12"/>
      <c r="F235" s="12"/>
      <c r="G235" s="12"/>
      <c r="H235" s="12"/>
      <c r="I235" s="12"/>
      <c r="J235" s="12"/>
      <c r="K235" s="12"/>
      <c r="L235" s="12"/>
      <c r="M235" s="12"/>
      <c r="N235" s="10"/>
      <c r="O235" s="12"/>
      <c r="P235" s="10"/>
      <c r="Q235" s="10"/>
      <c r="R235" s="10"/>
      <c r="S235" s="10"/>
      <c r="T235" s="12"/>
      <c r="U235" s="12"/>
      <c r="W235" s="12"/>
      <c r="X235" s="12"/>
      <c r="Y235" s="12"/>
      <c r="Z235" s="12"/>
      <c r="AA235" s="12"/>
      <c r="AB235" s="12"/>
      <c r="AC235" s="12"/>
      <c r="AD235" s="12"/>
      <c r="AE235" s="12"/>
      <c r="AF235" s="12"/>
      <c r="AG235" s="12"/>
      <c r="AH235" s="12"/>
      <c r="AI235" s="10"/>
      <c r="AJ235" s="12"/>
      <c r="AK235" s="10"/>
      <c r="AL235" s="10"/>
      <c r="AM235" s="10"/>
      <c r="AN235" s="10"/>
      <c r="AO235" s="12"/>
      <c r="AP235" s="15"/>
      <c r="AQ235" s="15"/>
      <c r="AR235" s="15"/>
    </row>
    <row r="236" spans="2:44">
      <c r="B236" s="12"/>
      <c r="C236" s="12"/>
      <c r="D236" s="12"/>
      <c r="E236" s="12"/>
      <c r="F236" s="12"/>
      <c r="G236" s="12"/>
      <c r="H236" s="12"/>
      <c r="I236" s="12"/>
      <c r="J236" s="12"/>
      <c r="K236" s="12"/>
      <c r="L236" s="12"/>
      <c r="M236" s="12"/>
      <c r="N236" s="10"/>
      <c r="O236" s="12"/>
      <c r="P236" s="10"/>
      <c r="Q236" s="10"/>
      <c r="R236" s="10"/>
      <c r="S236" s="10"/>
      <c r="T236" s="12"/>
      <c r="U236" s="12"/>
      <c r="W236" s="12"/>
      <c r="X236" s="12"/>
      <c r="Y236" s="12"/>
      <c r="Z236" s="12"/>
      <c r="AA236" s="12"/>
      <c r="AB236" s="12"/>
      <c r="AC236" s="12"/>
      <c r="AD236" s="12"/>
      <c r="AE236" s="12"/>
      <c r="AF236" s="12"/>
      <c r="AG236" s="12"/>
      <c r="AH236" s="12"/>
      <c r="AI236" s="10"/>
      <c r="AJ236" s="12"/>
      <c r="AK236" s="10"/>
      <c r="AL236" s="10"/>
      <c r="AM236" s="10"/>
      <c r="AN236" s="10"/>
      <c r="AO236" s="12"/>
      <c r="AP236" s="15"/>
      <c r="AQ236" s="15"/>
      <c r="AR236" s="15"/>
    </row>
    <row r="237" spans="2:44">
      <c r="B237" s="12"/>
      <c r="C237" s="12"/>
      <c r="D237" s="12"/>
      <c r="E237" s="12"/>
      <c r="F237" s="12"/>
      <c r="G237" s="12"/>
      <c r="H237" s="12"/>
      <c r="I237" s="12"/>
      <c r="J237" s="12"/>
      <c r="K237" s="12"/>
      <c r="L237" s="12"/>
      <c r="M237" s="12"/>
      <c r="N237" s="10"/>
      <c r="O237" s="12"/>
      <c r="P237" s="10"/>
      <c r="Q237" s="10"/>
      <c r="R237" s="10"/>
      <c r="S237" s="10"/>
      <c r="T237" s="12"/>
      <c r="U237" s="12"/>
      <c r="W237" s="12"/>
      <c r="X237" s="12"/>
      <c r="Y237" s="12"/>
      <c r="Z237" s="12"/>
      <c r="AA237" s="12"/>
      <c r="AB237" s="12"/>
      <c r="AC237" s="12"/>
      <c r="AD237" s="12"/>
      <c r="AE237" s="12"/>
      <c r="AF237" s="12"/>
      <c r="AG237" s="12"/>
      <c r="AH237" s="12"/>
      <c r="AI237" s="10"/>
      <c r="AJ237" s="12"/>
      <c r="AK237" s="10"/>
      <c r="AL237" s="10"/>
      <c r="AM237" s="10"/>
      <c r="AN237" s="10"/>
      <c r="AO237" s="12"/>
      <c r="AP237" s="15"/>
      <c r="AQ237" s="15"/>
      <c r="AR237" s="15"/>
    </row>
  </sheetData>
  <sheetProtection algorithmName="SHA-512" hashValue="JqF7hZrAgxH8aXWwwhoXEWRasu/F2HjfkWt+906ddJBFXoHMzV+/YNz3FL5S6i0fHTUSqSC/NYuVdJBfx6qTSA==" saltValue="UYn0MyvlRVXLjqwleFdzBg==" spinCount="100000" sheet="1" formatCells="0"/>
  <protectedRanges>
    <protectedRange sqref="F4:M4" name="西暦"/>
    <protectedRange sqref="E1 K1 T1:U1 AO1 BK1" name="記入範囲１"/>
    <protectedRange sqref="BE21 BE101:BE104 BE12:BE18 AV21:BC21 AV91:BC93 BE91:BE93 AV106:BC108 BE106:BE108 O69:O72 AA10:AH14 AJ10:AJ14 AA23:AH25 AJ23:AJ25 AA33:AH33 AJ33 AV68:BC70 AJ44:AJ47 AA27:AH29 AJ27:AJ29 AA31:AH31 AJ31 AA20:AH21 AJ20:AJ21 AA16:AH18 AJ16:AJ18 AA35:AH40 AJ35:AJ40 AV23:BC24 BE23:BE24 AV86:BC89 BE86:BE89 AV95:BC99 BE95:BE99 AV101:BC104 AJ50 AV12:BC18 F70:M71 O67 AV26:BC27 BE26:BE27 F74:M79 O74:O79 F12:M16 O12:O16 F36:M43 O36:O43 O47:O51 O34 O18:O20 F47:M51 F18:M20 H35:M35 F34:M34 F46:G46 I46:M46 F22:M24 O22:O24 O26:O28 F26:M28 F30:M31 O30:O31 AV36:BC48 BE36:BE48 AV29:BC33 BE29:BE33 AV57:BC60 BE57:BE60 AV62:BC64 BE62:BE64 BE66:BE74 AV50:BC55 BE50:BE55 AA44:AH45" name="範囲2"/>
    <protectedRange sqref="AA65:AH71 AJ65:AJ71 AJ53:AJ63 AA53:AH63" name="範囲3_2"/>
  </protectedRanges>
  <mergeCells count="139">
    <mergeCell ref="AE5:AF5"/>
    <mergeCell ref="AG5:AH5"/>
    <mergeCell ref="AZ1:BE1"/>
    <mergeCell ref="BG1:BH1"/>
    <mergeCell ref="BI1:BJ1"/>
    <mergeCell ref="B3:E3"/>
    <mergeCell ref="F3:M3"/>
    <mergeCell ref="N3:N6"/>
    <mergeCell ref="O3:O6"/>
    <mergeCell ref="P3:P6"/>
    <mergeCell ref="Q3:Q6"/>
    <mergeCell ref="R3:R5"/>
    <mergeCell ref="AB1:AE1"/>
    <mergeCell ref="AF1:AK1"/>
    <mergeCell ref="AL1:AM1"/>
    <mergeCell ref="AN1:AO1"/>
    <mergeCell ref="AR1:AT1"/>
    <mergeCell ref="AV1:AY1"/>
    <mergeCell ref="B1:D1"/>
    <mergeCell ref="G1:J1"/>
    <mergeCell ref="K1:P1"/>
    <mergeCell ref="Q1:R1"/>
    <mergeCell ref="S1:T1"/>
    <mergeCell ref="W1:Y1"/>
    <mergeCell ref="BI3:BI6"/>
    <mergeCell ref="BJ3:BJ5"/>
    <mergeCell ref="B4:E5"/>
    <mergeCell ref="F4:G4"/>
    <mergeCell ref="H4:I4"/>
    <mergeCell ref="J4:K4"/>
    <mergeCell ref="L4:M4"/>
    <mergeCell ref="W4:Z5"/>
    <mergeCell ref="AA4:AB4"/>
    <mergeCell ref="AC4:AD4"/>
    <mergeCell ref="AV3:BC3"/>
    <mergeCell ref="BD3:BD6"/>
    <mergeCell ref="BE3:BE7"/>
    <mergeCell ref="BF3:BF6"/>
    <mergeCell ref="BG3:BG6"/>
    <mergeCell ref="BH3:BH5"/>
    <mergeCell ref="AV4:AW4"/>
    <mergeCell ref="AX4:AY4"/>
    <mergeCell ref="AZ4:BA4"/>
    <mergeCell ref="BB4:BC4"/>
    <mergeCell ref="AK3:AK6"/>
    <mergeCell ref="AL3:AL6"/>
    <mergeCell ref="AM3:AM6"/>
    <mergeCell ref="AN3:AN6"/>
    <mergeCell ref="AV5:AW5"/>
    <mergeCell ref="AX5:AY5"/>
    <mergeCell ref="AZ5:BA5"/>
    <mergeCell ref="BB5:BC5"/>
    <mergeCell ref="C6:E6"/>
    <mergeCell ref="X6:Z6"/>
    <mergeCell ref="AS6:AU6"/>
    <mergeCell ref="F5:G5"/>
    <mergeCell ref="H5:I5"/>
    <mergeCell ref="J5:K5"/>
    <mergeCell ref="L5:M5"/>
    <mergeCell ref="AA5:AB5"/>
    <mergeCell ref="AC5:AD5"/>
    <mergeCell ref="AO3:AO6"/>
    <mergeCell ref="AR3:AU3"/>
    <mergeCell ref="AR4:AU5"/>
    <mergeCell ref="S3:S6"/>
    <mergeCell ref="T3:T5"/>
    <mergeCell ref="W3:Z3"/>
    <mergeCell ref="AA3:AH3"/>
    <mergeCell ref="AI3:AI6"/>
    <mergeCell ref="AJ3:AJ7"/>
    <mergeCell ref="AE4:AF4"/>
    <mergeCell ref="AG4:AH4"/>
    <mergeCell ref="F7:M7"/>
    <mergeCell ref="B8:B51"/>
    <mergeCell ref="F8:M8"/>
    <mergeCell ref="X8:X45"/>
    <mergeCell ref="AA8:AH8"/>
    <mergeCell ref="AR8:AR64"/>
    <mergeCell ref="D29:D31"/>
    <mergeCell ref="C32:C51"/>
    <mergeCell ref="AG32:AH32"/>
    <mergeCell ref="D33:D43"/>
    <mergeCell ref="AV8:BC8"/>
    <mergeCell ref="F9:M9"/>
    <mergeCell ref="Y9:Y33"/>
    <mergeCell ref="AS9:AT10"/>
    <mergeCell ref="C10:C28"/>
    <mergeCell ref="F10:N10"/>
    <mergeCell ref="AY22:AZ22"/>
    <mergeCell ref="BB22:BC22"/>
    <mergeCell ref="D25:D28"/>
    <mergeCell ref="AS25:AT27"/>
    <mergeCell ref="AV25:AX25"/>
    <mergeCell ref="AY25:AZ25"/>
    <mergeCell ref="BB25:BC25"/>
    <mergeCell ref="BH26:BH27"/>
    <mergeCell ref="BI26:BI27"/>
    <mergeCell ref="AS28:AT64"/>
    <mergeCell ref="BH52:BH55"/>
    <mergeCell ref="BM10:BU10"/>
    <mergeCell ref="D11:D16"/>
    <mergeCell ref="AS11:AS24"/>
    <mergeCell ref="AV11:BC11"/>
    <mergeCell ref="AY12:AZ12"/>
    <mergeCell ref="BB12:BC12"/>
    <mergeCell ref="D17:D20"/>
    <mergeCell ref="AY19:AZ19"/>
    <mergeCell ref="BB19:BC19"/>
    <mergeCell ref="AT22:AT24"/>
    <mergeCell ref="AG33:AH33"/>
    <mergeCell ref="BH33:BH34"/>
    <mergeCell ref="Y34:Y45"/>
    <mergeCell ref="BH35:BH36"/>
    <mergeCell ref="BH37:BH38"/>
    <mergeCell ref="D45:D51"/>
    <mergeCell ref="BH45:BH49"/>
    <mergeCell ref="X51:X71"/>
    <mergeCell ref="Y51:AJ51"/>
    <mergeCell ref="Y52:Y63"/>
    <mergeCell ref="C72:T76"/>
    <mergeCell ref="O58:T58"/>
    <mergeCell ref="O59:T59"/>
    <mergeCell ref="O60:T62"/>
    <mergeCell ref="BH62:BH64"/>
    <mergeCell ref="P64:R64"/>
    <mergeCell ref="S64:T65"/>
    <mergeCell ref="Y64:Y70"/>
    <mergeCell ref="BJ52:BJ55"/>
    <mergeCell ref="D55:D70"/>
    <mergeCell ref="E55:I55"/>
    <mergeCell ref="L55:N55"/>
    <mergeCell ref="F56:G56"/>
    <mergeCell ref="H56:I56"/>
    <mergeCell ref="J56:K56"/>
    <mergeCell ref="L56:M56"/>
    <mergeCell ref="O56:T56"/>
    <mergeCell ref="O57:T57"/>
    <mergeCell ref="E68:N68"/>
    <mergeCell ref="BJ69:BJ70"/>
  </mergeCells>
  <phoneticPr fontId="1"/>
  <pageMargins left="0.79" right="0.35" top="0.52" bottom="0.18" header="0.17" footer="0.17"/>
  <pageSetup paperSize="9" scale="83" fitToHeight="0" orientation="portrait" r:id="rId1"/>
  <colBreaks count="3" manualBreakCount="3">
    <brk id="21" max="76" man="1"/>
    <brk id="42" max="76" man="1"/>
    <brk id="63" max="76"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D44E-6873-4B3B-9D4A-9A5EB0ADE93C}">
  <sheetPr>
    <tabColor rgb="FF66FFFF"/>
  </sheetPr>
  <dimension ref="A1:BY237"/>
  <sheetViews>
    <sheetView view="pageBreakPreview" topLeftCell="A22" zoomScale="115" zoomScaleNormal="130" zoomScaleSheetLayoutView="115" workbookViewId="0">
      <selection activeCell="K1" sqref="K1:P1"/>
    </sheetView>
  </sheetViews>
  <sheetFormatPr defaultRowHeight="13.5"/>
  <cols>
    <col min="1" max="1" width="0.75" style="2" customWidth="1"/>
    <col min="2" max="3" width="3.125" style="2" customWidth="1"/>
    <col min="4" max="4" width="3.5" style="2" customWidth="1"/>
    <col min="5" max="5" width="18.375" style="2" customWidth="1"/>
    <col min="6" max="13" width="2.75" style="2" customWidth="1"/>
    <col min="14" max="14" width="3.125" style="47" customWidth="1"/>
    <col min="15" max="15" width="3.625" style="2" customWidth="1"/>
    <col min="16" max="16" width="3.75" style="47" customWidth="1"/>
    <col min="17" max="17" width="3.875" style="47" customWidth="1"/>
    <col min="18" max="18" width="11.5" style="47" customWidth="1"/>
    <col min="19" max="19" width="3.625" style="47" customWidth="1"/>
    <col min="20" max="20" width="9.25" style="2" customWidth="1"/>
    <col min="21" max="21" width="1.25" style="42" customWidth="1"/>
    <col min="22" max="22" width="1.25" style="2" customWidth="1"/>
    <col min="23" max="24" width="4.25" style="2" customWidth="1"/>
    <col min="25" max="25" width="20.375" style="2" customWidth="1"/>
    <col min="26" max="33" width="2.75" style="2" customWidth="1"/>
    <col min="34" max="34" width="3.125" style="47" customWidth="1"/>
    <col min="35" max="35" width="3.625" style="2" customWidth="1"/>
    <col min="36" max="36" width="3.75" style="47" customWidth="1"/>
    <col min="37" max="37" width="3.875" style="47" customWidth="1"/>
    <col min="38" max="38" width="11.5" style="47" customWidth="1"/>
    <col min="39" max="39" width="3.625" style="47" customWidth="1"/>
    <col min="40" max="40" width="8" style="2" customWidth="1"/>
    <col min="41" max="42" width="1.125" style="17" customWidth="1"/>
    <col min="43" max="43" width="2.75" style="17" customWidth="1"/>
    <col min="44" max="44" width="3.25" style="17" customWidth="1"/>
    <col min="45" max="45" width="3.25" style="2" customWidth="1"/>
    <col min="46" max="46" width="18" style="118" customWidth="1"/>
    <col min="47" max="54" width="2.625" style="2" customWidth="1"/>
    <col min="55" max="55" width="3" style="2" customWidth="1"/>
    <col min="56" max="56" width="3.625" style="2" customWidth="1"/>
    <col min="57" max="57" width="4" style="2" customWidth="1"/>
    <col min="58" max="58" width="3.375" style="2" customWidth="1"/>
    <col min="59" max="59" width="10" style="42" customWidth="1"/>
    <col min="60" max="60" width="3.75" style="2" customWidth="1"/>
    <col min="61" max="61" width="11.125" style="2" customWidth="1"/>
    <col min="62" max="62" width="19.75" style="42" customWidth="1"/>
    <col min="63" max="63" width="1.75" style="2" customWidth="1"/>
    <col min="64" max="64" width="4.5" style="2" customWidth="1"/>
    <col min="65" max="66" width="1.375" style="2" customWidth="1"/>
    <col min="67" max="67" width="16.125" style="2" customWidth="1"/>
    <col min="68" max="68" width="10.25" style="2" customWidth="1"/>
    <col min="69" max="70" width="2.75" style="2" customWidth="1"/>
    <col min="71" max="72" width="3.375" style="2" customWidth="1"/>
    <col min="73" max="73" width="0.625" style="2" customWidth="1"/>
    <col min="74" max="74" width="13.5" style="2" customWidth="1"/>
    <col min="75" max="75" width="8.375" style="2" customWidth="1"/>
    <col min="76" max="16384" width="9" style="2"/>
  </cols>
  <sheetData>
    <row r="1" spans="1:77" s="69" customFormat="1" ht="16.5" customHeight="1" thickTop="1" thickBot="1">
      <c r="B1" s="1766" t="s">
        <v>60</v>
      </c>
      <c r="C1" s="1766"/>
      <c r="D1" s="1766"/>
      <c r="E1" s="110"/>
      <c r="F1" s="70"/>
      <c r="G1" s="1766" t="s">
        <v>61</v>
      </c>
      <c r="H1" s="1766"/>
      <c r="I1" s="1766"/>
      <c r="J1" s="1766"/>
      <c r="K1" s="2267" t="s">
        <v>538</v>
      </c>
      <c r="L1" s="2268"/>
      <c r="M1" s="2268"/>
      <c r="N1" s="2268"/>
      <c r="O1" s="2268"/>
      <c r="P1" s="2269"/>
      <c r="Q1" s="2021" t="s">
        <v>87</v>
      </c>
      <c r="R1" s="2022"/>
      <c r="S1" s="2023"/>
      <c r="T1" s="2024"/>
      <c r="U1" s="388"/>
      <c r="W1" s="1766" t="s">
        <v>60</v>
      </c>
      <c r="X1" s="1766"/>
      <c r="Y1" s="156" t="str">
        <f>IF($E1&lt;&gt;"",$E1,"")</f>
        <v/>
      </c>
      <c r="Z1" s="70"/>
      <c r="AA1" s="1766" t="s">
        <v>61</v>
      </c>
      <c r="AB1" s="1766"/>
      <c r="AC1" s="1766"/>
      <c r="AD1" s="1766"/>
      <c r="AE1" s="2017" t="str">
        <f>IF($K1&lt;&gt;"",$K1,"")</f>
        <v>sample</v>
      </c>
      <c r="AF1" s="2017"/>
      <c r="AG1" s="2017"/>
      <c r="AH1" s="2017"/>
      <c r="AI1" s="2017"/>
      <c r="AJ1" s="2017"/>
      <c r="AK1" s="1766" t="s">
        <v>87</v>
      </c>
      <c r="AL1" s="1766"/>
      <c r="AM1" s="2009" t="str">
        <f>IF($S1&lt;&gt;"",$S1,"")</f>
        <v/>
      </c>
      <c r="AN1" s="2009"/>
      <c r="AQ1" s="1766" t="s">
        <v>60</v>
      </c>
      <c r="AR1" s="1766"/>
      <c r="AS1" s="1766"/>
      <c r="AT1" s="156" t="str">
        <f>IF($E1&lt;&gt;"",$E1,"")</f>
        <v/>
      </c>
      <c r="AU1" s="1766" t="s">
        <v>61</v>
      </c>
      <c r="AV1" s="1766"/>
      <c r="AW1" s="1766"/>
      <c r="AX1" s="1766"/>
      <c r="AY1" s="2017" t="str">
        <f>IF($K1&lt;&gt;"",$K1,"")</f>
        <v>sample</v>
      </c>
      <c r="AZ1" s="2017"/>
      <c r="BA1" s="2017"/>
      <c r="BB1" s="2017"/>
      <c r="BC1" s="2017"/>
      <c r="BD1" s="2017"/>
      <c r="BE1" s="70"/>
      <c r="BF1" s="1766" t="s">
        <v>59</v>
      </c>
      <c r="BG1" s="1766"/>
      <c r="BH1" s="2009" t="str">
        <f>IF($S1&lt;&gt;"",$S1,"")</f>
        <v/>
      </c>
      <c r="BI1" s="2009"/>
      <c r="BJ1" s="1030"/>
    </row>
    <row r="2" spans="1:77" ht="4.5" customHeight="1" thickTop="1" thickBot="1">
      <c r="F2" s="37"/>
      <c r="G2" s="37"/>
      <c r="H2" s="37"/>
      <c r="I2" s="37"/>
      <c r="J2" s="37"/>
      <c r="K2" s="37"/>
      <c r="L2" s="37"/>
      <c r="M2" s="37"/>
      <c r="N2" s="661"/>
      <c r="O2" s="36"/>
      <c r="P2" s="661"/>
      <c r="Q2" s="661"/>
      <c r="R2" s="661"/>
      <c r="S2" s="661"/>
      <c r="T2" s="37"/>
      <c r="U2" s="12"/>
      <c r="Z2" s="37"/>
      <c r="AA2" s="37"/>
      <c r="AB2" s="37"/>
      <c r="AC2" s="37"/>
      <c r="AD2" s="37"/>
      <c r="AE2" s="37"/>
      <c r="AF2" s="37"/>
      <c r="AG2" s="37"/>
      <c r="AH2" s="661"/>
      <c r="AI2" s="36"/>
      <c r="AJ2" s="661"/>
      <c r="AK2" s="661"/>
      <c r="AL2" s="661"/>
      <c r="AM2" s="661"/>
      <c r="AN2" s="37"/>
      <c r="AQ2" s="38"/>
      <c r="AR2" s="38"/>
      <c r="AS2" s="37"/>
      <c r="AT2" s="115"/>
      <c r="AU2" s="37"/>
      <c r="AV2" s="37"/>
      <c r="AW2" s="37"/>
      <c r="AX2" s="37"/>
      <c r="AY2" s="37"/>
      <c r="AZ2" s="37"/>
      <c r="BA2" s="37"/>
      <c r="BB2" s="37"/>
      <c r="BC2" s="37"/>
      <c r="BD2" s="36"/>
      <c r="BE2" s="37"/>
      <c r="BF2" s="37"/>
      <c r="BG2" s="120"/>
      <c r="BH2" s="37"/>
      <c r="BI2" s="51"/>
      <c r="BJ2" s="12"/>
    </row>
    <row r="3" spans="1:77" ht="14.25" customHeight="1" thickTop="1" thickBot="1">
      <c r="A3" s="39"/>
      <c r="B3" s="2010" t="s">
        <v>478</v>
      </c>
      <c r="C3" s="2011"/>
      <c r="D3" s="2011"/>
      <c r="E3" s="2012"/>
      <c r="F3" s="2013" t="s">
        <v>103</v>
      </c>
      <c r="G3" s="2014"/>
      <c r="H3" s="2014"/>
      <c r="I3" s="2014"/>
      <c r="J3" s="2014"/>
      <c r="K3" s="2014"/>
      <c r="L3" s="2014"/>
      <c r="M3" s="2015"/>
      <c r="N3" s="1969" t="s">
        <v>1</v>
      </c>
      <c r="O3" s="1971" t="s">
        <v>95</v>
      </c>
      <c r="P3" s="1974" t="s">
        <v>40</v>
      </c>
      <c r="Q3" s="1981" t="s">
        <v>0</v>
      </c>
      <c r="R3" s="1990" t="s">
        <v>100</v>
      </c>
      <c r="S3" s="1993" t="s">
        <v>7</v>
      </c>
      <c r="T3" s="1961" t="s">
        <v>300</v>
      </c>
      <c r="U3" s="389"/>
      <c r="V3" s="39"/>
      <c r="W3" s="1963" t="str">
        <f>$B$3</f>
        <v>2025年度入学生</v>
      </c>
      <c r="X3" s="1964"/>
      <c r="Y3" s="1965"/>
      <c r="Z3" s="1966" t="s">
        <v>103</v>
      </c>
      <c r="AA3" s="1967"/>
      <c r="AB3" s="1967"/>
      <c r="AC3" s="1967"/>
      <c r="AD3" s="1967"/>
      <c r="AE3" s="1967"/>
      <c r="AF3" s="1967"/>
      <c r="AG3" s="1968"/>
      <c r="AH3" s="1969" t="s">
        <v>1</v>
      </c>
      <c r="AI3" s="1971" t="s">
        <v>95</v>
      </c>
      <c r="AJ3" s="1974" t="s">
        <v>40</v>
      </c>
      <c r="AK3" s="1981" t="s">
        <v>0</v>
      </c>
      <c r="AL3" s="1990"/>
      <c r="AM3" s="1993" t="s">
        <v>7</v>
      </c>
      <c r="AN3" s="1961"/>
      <c r="AO3" s="18"/>
      <c r="AP3" s="40"/>
      <c r="AQ3" s="1963" t="str">
        <f>$B$3</f>
        <v>2025年度入学生</v>
      </c>
      <c r="AR3" s="1964"/>
      <c r="AS3" s="1964"/>
      <c r="AT3" s="1965"/>
      <c r="AU3" s="1966" t="s">
        <v>103</v>
      </c>
      <c r="AV3" s="1967"/>
      <c r="AW3" s="1967"/>
      <c r="AX3" s="1967"/>
      <c r="AY3" s="1967"/>
      <c r="AZ3" s="1967"/>
      <c r="BA3" s="1967"/>
      <c r="BB3" s="1968"/>
      <c r="BC3" s="1977" t="s">
        <v>1</v>
      </c>
      <c r="BD3" s="1971" t="s">
        <v>95</v>
      </c>
      <c r="BE3" s="1974" t="s">
        <v>40</v>
      </c>
      <c r="BF3" s="1981" t="s">
        <v>0</v>
      </c>
      <c r="BG3" s="1984" t="s">
        <v>480</v>
      </c>
      <c r="BH3" s="1987" t="s">
        <v>7</v>
      </c>
      <c r="BI3" s="2025" t="s">
        <v>481</v>
      </c>
      <c r="BJ3" s="166"/>
    </row>
    <row r="4" spans="1:77" ht="14.25" customHeight="1" thickTop="1" thickBot="1">
      <c r="A4" s="39"/>
      <c r="B4" s="2028" t="s">
        <v>372</v>
      </c>
      <c r="C4" s="2029"/>
      <c r="D4" s="2029"/>
      <c r="E4" s="2029"/>
      <c r="F4" s="2001">
        <v>2025</v>
      </c>
      <c r="G4" s="2002"/>
      <c r="H4" s="2003">
        <v>2026</v>
      </c>
      <c r="I4" s="2002"/>
      <c r="J4" s="2003">
        <v>2027</v>
      </c>
      <c r="K4" s="2002"/>
      <c r="L4" s="2003">
        <v>2028</v>
      </c>
      <c r="M4" s="2004"/>
      <c r="N4" s="1969"/>
      <c r="O4" s="1972"/>
      <c r="P4" s="1975"/>
      <c r="Q4" s="1982"/>
      <c r="R4" s="1991"/>
      <c r="S4" s="1994"/>
      <c r="T4" s="1962"/>
      <c r="U4" s="389"/>
      <c r="V4" s="39"/>
      <c r="W4" s="1998" t="str">
        <f>$B$4</f>
        <v>システム理化学科
物理物質システムコース</v>
      </c>
      <c r="X4" s="1998"/>
      <c r="Y4" s="1999"/>
      <c r="Z4" s="2000">
        <f>F4</f>
        <v>2025</v>
      </c>
      <c r="AA4" s="1819"/>
      <c r="AB4" s="1818">
        <f>H4</f>
        <v>2026</v>
      </c>
      <c r="AC4" s="1819"/>
      <c r="AD4" s="1818">
        <f>J4</f>
        <v>2027</v>
      </c>
      <c r="AE4" s="1819"/>
      <c r="AF4" s="1818">
        <f>L4</f>
        <v>2028</v>
      </c>
      <c r="AG4" s="1819"/>
      <c r="AH4" s="1969"/>
      <c r="AI4" s="1972"/>
      <c r="AJ4" s="1975"/>
      <c r="AK4" s="1982"/>
      <c r="AL4" s="1991"/>
      <c r="AM4" s="1994"/>
      <c r="AN4" s="1962"/>
      <c r="AO4" s="18"/>
      <c r="AP4" s="40"/>
      <c r="AQ4" s="1997" t="str">
        <f>$B$4</f>
        <v>システム理化学科
物理物質システムコース</v>
      </c>
      <c r="AR4" s="1998"/>
      <c r="AS4" s="1998"/>
      <c r="AT4" s="1999"/>
      <c r="AU4" s="2000">
        <f>F4</f>
        <v>2025</v>
      </c>
      <c r="AV4" s="1819"/>
      <c r="AW4" s="1818">
        <f>H4</f>
        <v>2026</v>
      </c>
      <c r="AX4" s="1819"/>
      <c r="AY4" s="1818">
        <f>J4</f>
        <v>2027</v>
      </c>
      <c r="AZ4" s="1819"/>
      <c r="BA4" s="1818">
        <f>L4</f>
        <v>2028</v>
      </c>
      <c r="BB4" s="1819"/>
      <c r="BC4" s="1978"/>
      <c r="BD4" s="1972"/>
      <c r="BE4" s="1975"/>
      <c r="BF4" s="1982"/>
      <c r="BG4" s="1985"/>
      <c r="BH4" s="1988"/>
      <c r="BI4" s="2026"/>
      <c r="BJ4" s="166"/>
    </row>
    <row r="5" spans="1:77" ht="15.75" customHeight="1" thickTop="1" thickBot="1">
      <c r="A5" s="39"/>
      <c r="B5" s="2028"/>
      <c r="C5" s="2029"/>
      <c r="D5" s="2029"/>
      <c r="E5" s="2029"/>
      <c r="F5" s="1820" t="s">
        <v>104</v>
      </c>
      <c r="G5" s="1821"/>
      <c r="H5" s="1822" t="s">
        <v>105</v>
      </c>
      <c r="I5" s="1823"/>
      <c r="J5" s="1822" t="s">
        <v>106</v>
      </c>
      <c r="K5" s="1823"/>
      <c r="L5" s="1822" t="s">
        <v>107</v>
      </c>
      <c r="M5" s="1823"/>
      <c r="N5" s="1969"/>
      <c r="O5" s="1972"/>
      <c r="P5" s="1975"/>
      <c r="Q5" s="1982"/>
      <c r="R5" s="1991"/>
      <c r="S5" s="1994"/>
      <c r="T5" s="1962"/>
      <c r="U5" s="389"/>
      <c r="V5" s="39"/>
      <c r="W5" s="1998"/>
      <c r="X5" s="2005"/>
      <c r="Y5" s="2006"/>
      <c r="Z5" s="1958" t="s">
        <v>104</v>
      </c>
      <c r="AA5" s="1959"/>
      <c r="AB5" s="1958" t="s">
        <v>105</v>
      </c>
      <c r="AC5" s="1959"/>
      <c r="AD5" s="1958" t="s">
        <v>106</v>
      </c>
      <c r="AE5" s="1959"/>
      <c r="AF5" s="1958" t="s">
        <v>107</v>
      </c>
      <c r="AG5" s="1959"/>
      <c r="AH5" s="1969"/>
      <c r="AI5" s="1972"/>
      <c r="AJ5" s="1975"/>
      <c r="AK5" s="1982"/>
      <c r="AL5" s="1991"/>
      <c r="AM5" s="1994"/>
      <c r="AN5" s="1962"/>
      <c r="AO5" s="18"/>
      <c r="AP5" s="40"/>
      <c r="AQ5" s="1997"/>
      <c r="AR5" s="1998"/>
      <c r="AS5" s="1998"/>
      <c r="AT5" s="1999"/>
      <c r="AU5" s="1960" t="s">
        <v>104</v>
      </c>
      <c r="AV5" s="1959"/>
      <c r="AW5" s="1958" t="s">
        <v>105</v>
      </c>
      <c r="AX5" s="1959"/>
      <c r="AY5" s="1958" t="s">
        <v>106</v>
      </c>
      <c r="AZ5" s="1959"/>
      <c r="BA5" s="1958" t="s">
        <v>107</v>
      </c>
      <c r="BB5" s="1959"/>
      <c r="BC5" s="1978"/>
      <c r="BD5" s="1972"/>
      <c r="BE5" s="1975"/>
      <c r="BF5" s="1982"/>
      <c r="BG5" s="1986"/>
      <c r="BH5" s="1988"/>
      <c r="BI5" s="2027"/>
      <c r="BJ5" s="166"/>
    </row>
    <row r="6" spans="1:77" ht="15" customHeight="1" thickTop="1" thickBot="1">
      <c r="A6" s="39"/>
      <c r="B6" s="1613"/>
      <c r="C6" s="1810" t="s">
        <v>373</v>
      </c>
      <c r="D6" s="1811"/>
      <c r="E6" s="1812"/>
      <c r="F6" s="1609" t="s">
        <v>13</v>
      </c>
      <c r="G6" s="1610" t="s">
        <v>12</v>
      </c>
      <c r="H6" s="1611" t="s">
        <v>13</v>
      </c>
      <c r="I6" s="1610" t="s">
        <v>12</v>
      </c>
      <c r="J6" s="1611" t="s">
        <v>13</v>
      </c>
      <c r="K6" s="1610" t="s">
        <v>12</v>
      </c>
      <c r="L6" s="1611" t="s">
        <v>13</v>
      </c>
      <c r="M6" s="1612" t="s">
        <v>12</v>
      </c>
      <c r="N6" s="1970"/>
      <c r="O6" s="1980"/>
      <c r="P6" s="1975"/>
      <c r="Q6" s="1983"/>
      <c r="R6" s="1139" t="str">
        <f>IF(AND(R7="OK",R8="OK",AL8="OK",BG6="OK"),"OK","未充足")</f>
        <v>未充足</v>
      </c>
      <c r="S6" s="2016"/>
      <c r="T6" s="1123" t="str">
        <f>IF(AND(T7="OK",T8="OK",T10="OK",T32="OK",AN8="OK",AN9="OK",AN35="OK",BI6="OK"),"OK","未充足")</f>
        <v>未充足</v>
      </c>
      <c r="U6" s="390"/>
      <c r="V6" s="39"/>
      <c r="W6" s="1614"/>
      <c r="X6" s="1813" t="str">
        <f>$C$6</f>
        <v>記録 | シミュレーション</v>
      </c>
      <c r="Y6" s="1814"/>
      <c r="Z6" s="1615" t="s">
        <v>13</v>
      </c>
      <c r="AA6" s="1610" t="s">
        <v>12</v>
      </c>
      <c r="AB6" s="1616" t="s">
        <v>13</v>
      </c>
      <c r="AC6" s="1617" t="s">
        <v>12</v>
      </c>
      <c r="AD6" s="1616" t="s">
        <v>13</v>
      </c>
      <c r="AE6" s="1617" t="s">
        <v>12</v>
      </c>
      <c r="AF6" s="1616" t="s">
        <v>13</v>
      </c>
      <c r="AG6" s="1617" t="s">
        <v>12</v>
      </c>
      <c r="AH6" s="1970"/>
      <c r="AI6" s="1972"/>
      <c r="AJ6" s="1976"/>
      <c r="AK6" s="1983"/>
      <c r="AL6" s="1992"/>
      <c r="AM6" s="1995"/>
      <c r="AN6" s="1996"/>
      <c r="AO6" s="18"/>
      <c r="AP6" s="40"/>
      <c r="AQ6" s="1618"/>
      <c r="AR6" s="1815" t="str">
        <f>$C$6</f>
        <v>記録 | シミュレーション</v>
      </c>
      <c r="AS6" s="1816"/>
      <c r="AT6" s="1817"/>
      <c r="AU6" s="1615" t="s">
        <v>13</v>
      </c>
      <c r="AV6" s="1617" t="s">
        <v>12</v>
      </c>
      <c r="AW6" s="1616" t="s">
        <v>13</v>
      </c>
      <c r="AX6" s="1617" t="s">
        <v>12</v>
      </c>
      <c r="AY6" s="1616" t="s">
        <v>13</v>
      </c>
      <c r="AZ6" s="1617" t="s">
        <v>12</v>
      </c>
      <c r="BA6" s="1616" t="s">
        <v>13</v>
      </c>
      <c r="BB6" s="1619" t="s">
        <v>12</v>
      </c>
      <c r="BC6" s="1979"/>
      <c r="BD6" s="1972"/>
      <c r="BE6" s="1976"/>
      <c r="BF6" s="1983"/>
      <c r="BG6" s="1480" t="str">
        <f>IF(AND(BG8="OK",BG9="OK",BG11="OK",BG18="OK",BG21="OK",BG27="OK",BG30="OK"),"OK","未充足")</f>
        <v>未充足</v>
      </c>
      <c r="BH6" s="1989"/>
      <c r="BI6" s="1710" t="str">
        <f>IF(AND(BI8="OK",BI10="OK",BI11="OK",BI18="OK",BI21="OK",BI27="OK",BI30="OK"),"OK","未充足")</f>
        <v>未充足</v>
      </c>
      <c r="BJ6" s="167"/>
    </row>
    <row r="7" spans="1:77" ht="14.25" customHeight="1" thickBot="1">
      <c r="A7" s="39"/>
      <c r="B7" s="951"/>
      <c r="C7" s="611"/>
      <c r="D7" s="377"/>
      <c r="E7" s="950" t="s">
        <v>51</v>
      </c>
      <c r="F7" s="2007" t="s">
        <v>312</v>
      </c>
      <c r="G7" s="2008"/>
      <c r="H7" s="2008"/>
      <c r="I7" s="2008"/>
      <c r="J7" s="2008"/>
      <c r="K7" s="2008"/>
      <c r="L7" s="2008"/>
      <c r="M7" s="2008"/>
      <c r="N7" s="377"/>
      <c r="O7" s="378"/>
      <c r="P7" s="134">
        <f>$P$8+$AJ$8+$BE$8+P44</f>
        <v>0</v>
      </c>
      <c r="Q7" s="7">
        <f>Q8+AK8+BF8</f>
        <v>129</v>
      </c>
      <c r="R7" s="1384" t="str">
        <f>IF(P7&gt;=Q7,"OK","未充足")</f>
        <v>未充足</v>
      </c>
      <c r="S7" s="7">
        <f>S8+AM8+BH8</f>
        <v>92</v>
      </c>
      <c r="T7" s="1409" t="str">
        <f>IF(P7&gt;=S7,"OK","未充足")</f>
        <v>未充足</v>
      </c>
      <c r="U7" s="391"/>
      <c r="V7" s="36"/>
      <c r="W7" s="499"/>
      <c r="X7" s="499"/>
      <c r="Y7" s="500"/>
      <c r="Z7" s="499"/>
      <c r="AA7" s="499"/>
      <c r="AB7" s="499"/>
      <c r="AC7" s="499"/>
      <c r="AD7" s="499"/>
      <c r="AE7" s="499"/>
      <c r="AF7" s="499"/>
      <c r="AG7" s="499"/>
      <c r="AH7" s="1360"/>
      <c r="AI7" s="1973"/>
      <c r="AJ7" s="1361"/>
      <c r="AK7" s="1362"/>
      <c r="AL7" s="1363"/>
      <c r="AM7" s="1364"/>
      <c r="AN7" s="1365"/>
      <c r="AO7" s="18"/>
      <c r="AP7" s="40"/>
      <c r="AQ7" s="38"/>
      <c r="AR7" s="38"/>
      <c r="AS7" s="120"/>
      <c r="AT7" s="144"/>
      <c r="AU7" s="144"/>
      <c r="AV7" s="144"/>
      <c r="AW7" s="144"/>
      <c r="AX7" s="144"/>
      <c r="AY7" s="144"/>
      <c r="AZ7" s="144"/>
      <c r="BA7" s="144"/>
      <c r="BB7" s="144"/>
      <c r="BC7" s="1482"/>
      <c r="BD7" s="1980"/>
      <c r="BE7" s="1483"/>
      <c r="BF7" s="1484"/>
      <c r="BG7" s="1485"/>
      <c r="BH7" s="1486"/>
      <c r="BI7" s="1487"/>
      <c r="BJ7" s="168"/>
    </row>
    <row r="8" spans="1:77" ht="13.5" customHeight="1" thickBot="1">
      <c r="A8" s="39"/>
      <c r="B8" s="1915" t="s">
        <v>195</v>
      </c>
      <c r="C8" s="1345"/>
      <c r="D8" s="381"/>
      <c r="E8" s="1125" t="s">
        <v>52</v>
      </c>
      <c r="F8" s="1917" t="s">
        <v>271</v>
      </c>
      <c r="G8" s="1918"/>
      <c r="H8" s="1918"/>
      <c r="I8" s="1918"/>
      <c r="J8" s="1918"/>
      <c r="K8" s="1918"/>
      <c r="L8" s="1918"/>
      <c r="M8" s="1918"/>
      <c r="N8" s="383"/>
      <c r="O8" s="384"/>
      <c r="P8" s="385">
        <f>P9+P32</f>
        <v>0</v>
      </c>
      <c r="Q8" s="386">
        <f>Q$10+Q$32+Q$29</f>
        <v>49</v>
      </c>
      <c r="R8" s="1385" t="str">
        <f>IF(P8&gt;=Q8,"OK","未充足")</f>
        <v>未充足</v>
      </c>
      <c r="S8" s="386">
        <f>S10+S32</f>
        <v>44</v>
      </c>
      <c r="T8" s="1410" t="str">
        <f>IF(P8&gt;=S8,"OK","未充足")</f>
        <v>未充足</v>
      </c>
      <c r="U8" s="392"/>
      <c r="V8" s="39"/>
      <c r="W8" s="1919" t="s">
        <v>261</v>
      </c>
      <c r="X8" s="353"/>
      <c r="Y8" s="112" t="s">
        <v>54</v>
      </c>
      <c r="Z8" s="1922" t="s">
        <v>232</v>
      </c>
      <c r="AA8" s="1923"/>
      <c r="AB8" s="1923"/>
      <c r="AC8" s="1923"/>
      <c r="AD8" s="1923"/>
      <c r="AE8" s="1923"/>
      <c r="AF8" s="1923"/>
      <c r="AG8" s="1923"/>
      <c r="AH8" s="119"/>
      <c r="AI8" s="654"/>
      <c r="AJ8" s="428">
        <f>AJ9+AJ35</f>
        <v>0</v>
      </c>
      <c r="AK8" s="430">
        <f>AK9+AK35</f>
        <v>56</v>
      </c>
      <c r="AL8" s="1445" t="str">
        <f>IF(AJ8&gt;=AK8,"OK","未充足")</f>
        <v>未充足</v>
      </c>
      <c r="AM8" s="430">
        <v>32</v>
      </c>
      <c r="AN8" s="1458" t="str">
        <f>IF(AND(AJ8&gt;=AM8,AN9="OK"),"OK","未充足")</f>
        <v>未充足</v>
      </c>
      <c r="AO8" s="18"/>
      <c r="AP8" s="40"/>
      <c r="AQ8" s="1924" t="s">
        <v>190</v>
      </c>
      <c r="AR8" s="398"/>
      <c r="AS8" s="399"/>
      <c r="AT8" s="400" t="s">
        <v>55</v>
      </c>
      <c r="AU8" s="1805" t="s">
        <v>273</v>
      </c>
      <c r="AV8" s="1806"/>
      <c r="AW8" s="1806"/>
      <c r="AX8" s="1806"/>
      <c r="AY8" s="1806"/>
      <c r="AZ8" s="1806"/>
      <c r="BA8" s="1806"/>
      <c r="BB8" s="1806"/>
      <c r="BC8" s="401"/>
      <c r="BD8" s="402"/>
      <c r="BE8" s="403">
        <f>BE11+BE27+BE30+SUM(BE24:BE26)</f>
        <v>0</v>
      </c>
      <c r="BF8" s="404">
        <f>BF11+BF27+BF30+BF9</f>
        <v>24</v>
      </c>
      <c r="BG8" s="1520" t="str">
        <f>IF(BE8&gt;=BF8,"OK","未充足")</f>
        <v>未充足</v>
      </c>
      <c r="BH8" s="405">
        <f>BH11+BH27 +BH30</f>
        <v>16</v>
      </c>
      <c r="BI8" s="1535" t="str">
        <f>IF(BE8&gt;=BH8,"OK","未充足")</f>
        <v>未充足</v>
      </c>
      <c r="BJ8" s="164"/>
      <c r="BL8" s="36"/>
      <c r="BM8" s="36"/>
      <c r="BN8" s="36"/>
      <c r="BO8" s="36"/>
      <c r="BP8" s="36"/>
      <c r="BQ8" s="36"/>
      <c r="BR8" s="36"/>
      <c r="BS8" s="36"/>
      <c r="BT8" s="36"/>
      <c r="BY8" s="12"/>
    </row>
    <row r="9" spans="1:77" ht="13.5" customHeight="1" thickBot="1">
      <c r="A9" s="39"/>
      <c r="B9" s="1916"/>
      <c r="C9" s="1346"/>
      <c r="D9" s="1189"/>
      <c r="E9" s="1190" t="s">
        <v>196</v>
      </c>
      <c r="F9" s="1807" t="s">
        <v>310</v>
      </c>
      <c r="G9" s="1808"/>
      <c r="H9" s="1808"/>
      <c r="I9" s="1808"/>
      <c r="J9" s="1808"/>
      <c r="K9" s="1808"/>
      <c r="L9" s="1808"/>
      <c r="M9" s="1808"/>
      <c r="N9" s="26"/>
      <c r="O9" s="1191"/>
      <c r="P9" s="1192">
        <f>P10+P29</f>
        <v>0</v>
      </c>
      <c r="Q9" s="1193">
        <v>26</v>
      </c>
      <c r="R9" s="1386"/>
      <c r="S9" s="1195"/>
      <c r="T9" s="1411"/>
      <c r="U9" s="145"/>
      <c r="V9" s="39"/>
      <c r="W9" s="1920"/>
      <c r="X9" s="1898" t="s">
        <v>38</v>
      </c>
      <c r="Y9" s="1366" t="s">
        <v>230</v>
      </c>
      <c r="Z9" s="1322"/>
      <c r="AA9" s="1322"/>
      <c r="AB9" s="1322"/>
      <c r="AC9" s="1322"/>
      <c r="AD9" s="1322"/>
      <c r="AE9" s="1322"/>
      <c r="AF9" s="1322"/>
      <c r="AG9" s="286"/>
      <c r="AH9" s="287"/>
      <c r="AI9" s="288"/>
      <c r="AJ9" s="234">
        <f>SUM(AJ10:AJ34)</f>
        <v>0</v>
      </c>
      <c r="AK9" s="289">
        <v>50</v>
      </c>
      <c r="AL9" s="1446" t="str">
        <f>IF(AJ9=AK9,"OK","未充足")</f>
        <v>未充足</v>
      </c>
      <c r="AM9" s="1329">
        <v>30</v>
      </c>
      <c r="AN9" s="1459" t="str">
        <f>IF(AND(AJ9&gt;=AM9, AI12=1, AI14=1, AI17=1, AI20=1, AI22=1, AI28=1, AI32=1), "OK","未充足")</f>
        <v>未充足</v>
      </c>
      <c r="AO9" s="18"/>
      <c r="AP9" s="40"/>
      <c r="AQ9" s="1925"/>
      <c r="AR9" s="1901" t="s">
        <v>49</v>
      </c>
      <c r="AS9" s="1902"/>
      <c r="AT9" s="558" t="s">
        <v>58</v>
      </c>
      <c r="AU9" s="947" t="s">
        <v>293</v>
      </c>
      <c r="AV9" s="936"/>
      <c r="AW9" s="936"/>
      <c r="AX9" s="936"/>
      <c r="AY9" s="1488" t="s">
        <v>199</v>
      </c>
      <c r="AZ9" s="1488"/>
      <c r="BA9" s="1488"/>
      <c r="BB9" s="1488"/>
      <c r="BC9" s="1488"/>
      <c r="BD9" s="1489"/>
      <c r="BE9" s="143">
        <f>AZ12+AZ18+AZ21+AZ30+SUM(BE24:BE26)+SUM(BE59:BE62)+SUM(BE64:BE67)</f>
        <v>0</v>
      </c>
      <c r="BF9" s="135">
        <v>2</v>
      </c>
      <c r="BG9" s="1521" t="str">
        <f>IF(BE9&gt;=BF9,"OK","未充足")</f>
        <v>未充足</v>
      </c>
      <c r="BH9" s="421"/>
      <c r="BI9" s="1536"/>
      <c r="BJ9" s="10"/>
      <c r="BL9" s="669"/>
      <c r="BM9" s="670"/>
      <c r="BN9" s="670"/>
      <c r="BO9" s="670"/>
      <c r="BP9" s="670"/>
      <c r="BQ9" s="670"/>
      <c r="BR9" s="670"/>
      <c r="BS9" s="670"/>
      <c r="BT9" s="670"/>
      <c r="BU9" s="12"/>
      <c r="BV9" s="12"/>
      <c r="BW9" s="12"/>
      <c r="BX9" s="12"/>
      <c r="BY9" s="12"/>
    </row>
    <row r="10" spans="1:77" ht="13.5" customHeight="1" thickTop="1" thickBot="1">
      <c r="A10" s="39"/>
      <c r="B10" s="1916"/>
      <c r="C10" s="1809" t="s">
        <v>187</v>
      </c>
      <c r="D10" s="1196"/>
      <c r="E10" s="1197" t="s">
        <v>309</v>
      </c>
      <c r="F10" s="1905" t="s">
        <v>517</v>
      </c>
      <c r="G10" s="1905"/>
      <c r="H10" s="1905"/>
      <c r="I10" s="1905"/>
      <c r="J10" s="1905"/>
      <c r="K10" s="1905"/>
      <c r="L10" s="1905"/>
      <c r="M10" s="1905"/>
      <c r="N10" s="1905"/>
      <c r="O10" s="1198"/>
      <c r="P10" s="1199">
        <f>P11+P17+P21+P25</f>
        <v>0</v>
      </c>
      <c r="Q10" s="1200">
        <v>24</v>
      </c>
      <c r="R10" s="1387" t="str">
        <f>IF(P10&gt;=Q10,"OK","未充足")</f>
        <v>未充足</v>
      </c>
      <c r="S10" s="1200">
        <v>23</v>
      </c>
      <c r="T10" s="1412" t="str">
        <f>IF(P10&gt;=S10,"OK","未充足")</f>
        <v>未充足</v>
      </c>
      <c r="U10" s="392"/>
      <c r="V10" s="39"/>
      <c r="W10" s="1920"/>
      <c r="X10" s="1899"/>
      <c r="Y10" s="1367" t="s">
        <v>375</v>
      </c>
      <c r="Z10" s="461"/>
      <c r="AA10" s="100"/>
      <c r="AB10" s="761"/>
      <c r="AC10" s="100"/>
      <c r="AD10" s="461"/>
      <c r="AE10" s="1321"/>
      <c r="AF10" s="650"/>
      <c r="AG10" s="210"/>
      <c r="AH10" s="72">
        <v>2</v>
      </c>
      <c r="AI10" s="304"/>
      <c r="AJ10" s="127">
        <f t="shared" ref="AJ10:AJ46" si="0">IF(AI10&gt;0,AH10,0)</f>
        <v>0</v>
      </c>
      <c r="AK10" s="23"/>
      <c r="AL10" s="1447"/>
      <c r="AM10" s="1463"/>
      <c r="AN10" s="1460"/>
      <c r="AO10" s="18"/>
      <c r="AP10" s="40"/>
      <c r="AQ10" s="1925"/>
      <c r="AR10" s="1903"/>
      <c r="AS10" s="1904"/>
      <c r="AT10" s="1087" t="s">
        <v>197</v>
      </c>
      <c r="AU10" s="1088" t="s">
        <v>291</v>
      </c>
      <c r="AV10" s="1089"/>
      <c r="AW10" s="1089"/>
      <c r="AX10" s="1089"/>
      <c r="AY10" s="1490" t="s">
        <v>198</v>
      </c>
      <c r="AZ10" s="1490"/>
      <c r="BA10" s="1490"/>
      <c r="BB10" s="1490"/>
      <c r="BC10" s="1490"/>
      <c r="BD10" s="1491"/>
      <c r="BE10" s="1091">
        <f>BC12+BC18+BC21+BC30</f>
        <v>0</v>
      </c>
      <c r="BF10" s="419"/>
      <c r="BG10" s="1522"/>
      <c r="BH10" s="1085">
        <v>0</v>
      </c>
      <c r="BI10" s="1537" t="str">
        <f>IF(BE10&gt;=BH10,"OK","未充足")</f>
        <v>OK</v>
      </c>
      <c r="BJ10" s="164"/>
      <c r="BL10" s="1876" t="s">
        <v>557</v>
      </c>
      <c r="BM10" s="1876"/>
      <c r="BN10" s="1876"/>
      <c r="BO10" s="1876"/>
      <c r="BP10" s="1876"/>
      <c r="BQ10" s="1876"/>
      <c r="BR10" s="1876"/>
      <c r="BS10" s="1876"/>
      <c r="BT10" s="1876"/>
      <c r="BU10" s="33"/>
      <c r="BV10" s="33"/>
      <c r="BW10" s="33"/>
      <c r="BX10" s="12"/>
      <c r="BY10" s="12"/>
    </row>
    <row r="11" spans="1:77" ht="13.5" customHeight="1" thickTop="1" thickBot="1">
      <c r="A11" s="39"/>
      <c r="B11" s="1916"/>
      <c r="C11" s="1809"/>
      <c r="D11" s="1877" t="s">
        <v>218</v>
      </c>
      <c r="E11" s="111" t="s">
        <v>222</v>
      </c>
      <c r="F11" s="8"/>
      <c r="G11" s="8"/>
      <c r="H11" s="8"/>
      <c r="I11" s="8"/>
      <c r="J11" s="9"/>
      <c r="K11" s="9"/>
      <c r="L11" s="9"/>
      <c r="M11" s="3"/>
      <c r="N11" s="25"/>
      <c r="O11" s="24"/>
      <c r="P11" s="132">
        <f>SUM(P12:P16)</f>
        <v>0</v>
      </c>
      <c r="Q11" s="1097">
        <f>SUM(N12:N16)</f>
        <v>10</v>
      </c>
      <c r="R11" s="1388" t="str">
        <f>IF(SUM(P12:P16)=Q11,"OK","未充足")</f>
        <v>未充足</v>
      </c>
      <c r="S11" s="124"/>
      <c r="T11" s="1413"/>
      <c r="U11" s="145"/>
      <c r="V11" s="39"/>
      <c r="W11" s="1920"/>
      <c r="X11" s="1899"/>
      <c r="Y11" s="1368" t="s">
        <v>376</v>
      </c>
      <c r="Z11" s="461"/>
      <c r="AA11" s="100"/>
      <c r="AB11" s="761"/>
      <c r="AC11" s="100"/>
      <c r="AD11" s="461"/>
      <c r="AE11" s="100"/>
      <c r="AF11" s="461"/>
      <c r="AG11" s="100"/>
      <c r="AH11" s="159">
        <v>2</v>
      </c>
      <c r="AI11" s="220"/>
      <c r="AJ11" s="126">
        <f t="shared" si="0"/>
        <v>0</v>
      </c>
      <c r="AK11" s="28"/>
      <c r="AL11" s="1448"/>
      <c r="AM11" s="1464"/>
      <c r="AN11" s="1677" t="s">
        <v>253</v>
      </c>
      <c r="AO11" s="18"/>
      <c r="AP11" s="40"/>
      <c r="AQ11" s="1925"/>
      <c r="AR11" s="1880" t="s">
        <v>41</v>
      </c>
      <c r="AS11" s="406"/>
      <c r="AT11" s="407" t="s">
        <v>56</v>
      </c>
      <c r="AU11" s="1883" t="s">
        <v>547</v>
      </c>
      <c r="AV11" s="1884"/>
      <c r="AW11" s="1884"/>
      <c r="AX11" s="1884"/>
      <c r="AY11" s="1884"/>
      <c r="AZ11" s="1884"/>
      <c r="BA11" s="1884"/>
      <c r="BB11" s="1884"/>
      <c r="BC11" s="484"/>
      <c r="BD11" s="485"/>
      <c r="BE11" s="408">
        <f>IF(BA$68=1,BE12+BE18+BE21+BE68,BE12+BE18+BE21)</f>
        <v>0</v>
      </c>
      <c r="BF11" s="409">
        <f>BF12+BF18+BF21</f>
        <v>9</v>
      </c>
      <c r="BG11" s="1523" t="str">
        <f>IF(BE11&gt;=BF11,"OK","未充足")</f>
        <v>未充足</v>
      </c>
      <c r="BH11" s="410">
        <v>7</v>
      </c>
      <c r="BI11" s="1538" t="str">
        <f>IF(AND(BE11&gt;=BH11,BI12="OK"),"OK","未充足")</f>
        <v>未充足</v>
      </c>
      <c r="BJ11" s="164"/>
      <c r="BL11" s="680" t="s">
        <v>51</v>
      </c>
      <c r="BM11" s="1576" t="s">
        <v>459</v>
      </c>
      <c r="BN11" s="893"/>
      <c r="BO11" s="838"/>
      <c r="BP11" s="838" t="s">
        <v>256</v>
      </c>
      <c r="BQ11" s="838"/>
      <c r="BR11" s="893"/>
      <c r="BS11" s="893"/>
      <c r="BT11" s="893">
        <f>BS12+BS19</f>
        <v>129</v>
      </c>
      <c r="BU11" s="12"/>
      <c r="BV11" s="35"/>
      <c r="BW11" s="19"/>
      <c r="BX11" s="12"/>
      <c r="BY11" s="12"/>
    </row>
    <row r="12" spans="1:77" ht="13.5" customHeight="1" thickTop="1" thickBot="1">
      <c r="A12" s="39"/>
      <c r="B12" s="1916"/>
      <c r="C12" s="1809"/>
      <c r="D12" s="1878"/>
      <c r="E12" s="1655" t="s">
        <v>504</v>
      </c>
      <c r="F12" s="729"/>
      <c r="G12" s="89"/>
      <c r="H12" s="88"/>
      <c r="I12" s="89"/>
      <c r="J12" s="96"/>
      <c r="K12" s="1129"/>
      <c r="L12" s="96"/>
      <c r="M12" s="89"/>
      <c r="N12" s="71">
        <v>2</v>
      </c>
      <c r="O12" s="103"/>
      <c r="P12" s="129">
        <f>IF(O12&gt;0,N12,0)</f>
        <v>0</v>
      </c>
      <c r="Q12" s="21"/>
      <c r="R12" s="1389"/>
      <c r="S12" s="125"/>
      <c r="T12" s="1414"/>
      <c r="U12" s="145"/>
      <c r="V12" s="39"/>
      <c r="W12" s="1920"/>
      <c r="X12" s="1899"/>
      <c r="Y12" s="1369" t="s">
        <v>377</v>
      </c>
      <c r="Z12" s="463"/>
      <c r="AA12" s="210"/>
      <c r="AB12" s="778"/>
      <c r="AC12" s="210"/>
      <c r="AD12" s="463"/>
      <c r="AE12" s="652"/>
      <c r="AF12" s="471"/>
      <c r="AG12" s="210"/>
      <c r="AH12" s="72">
        <v>1</v>
      </c>
      <c r="AI12" s="304"/>
      <c r="AJ12" s="127">
        <f t="shared" si="0"/>
        <v>0</v>
      </c>
      <c r="AK12" s="23"/>
      <c r="AL12" s="1449"/>
      <c r="AM12" s="1463" t="s">
        <v>48</v>
      </c>
      <c r="AN12" s="1460"/>
      <c r="AO12" s="18"/>
      <c r="AP12" s="40"/>
      <c r="AQ12" s="1925"/>
      <c r="AR12" s="1881"/>
      <c r="AS12" s="369"/>
      <c r="AT12" s="481" t="s">
        <v>233</v>
      </c>
      <c r="AU12" s="292"/>
      <c r="AV12" s="292"/>
      <c r="AW12" s="292"/>
      <c r="AX12" s="1885" t="s">
        <v>202</v>
      </c>
      <c r="AY12" s="1885"/>
      <c r="AZ12" s="643">
        <f>IF((BE12-BF12)&gt;0,BE12-BF12,0)</f>
        <v>0</v>
      </c>
      <c r="BA12" s="1885" t="s">
        <v>97</v>
      </c>
      <c r="BB12" s="1885"/>
      <c r="BC12" s="482">
        <f>IF((BE12-BH12)&gt;0,BE12-BH12,0)</f>
        <v>0</v>
      </c>
      <c r="BD12" s="358"/>
      <c r="BE12" s="373">
        <f>SUM(BE13:BE17)</f>
        <v>0</v>
      </c>
      <c r="BF12" s="372">
        <f>SUM(BC13:BC17)</f>
        <v>5</v>
      </c>
      <c r="BG12" s="1524"/>
      <c r="BH12" s="372">
        <f>SUM(BC13:BC17)</f>
        <v>5</v>
      </c>
      <c r="BI12" s="1539" t="str">
        <f>IF(SUM(BE13:BE17)=5,"OK","未充足")</f>
        <v>未充足</v>
      </c>
      <c r="BJ12" s="10"/>
      <c r="BL12" s="682"/>
      <c r="BM12" s="1577" t="s">
        <v>460</v>
      </c>
      <c r="BN12" s="1578"/>
      <c r="BO12" s="839"/>
      <c r="BP12" s="839" t="s">
        <v>246</v>
      </c>
      <c r="BQ12" s="839"/>
      <c r="BR12" s="682"/>
      <c r="BS12" s="683">
        <f>BR13+BR16</f>
        <v>105</v>
      </c>
      <c r="BT12" s="36"/>
      <c r="BU12" s="36"/>
      <c r="BV12" s="663"/>
      <c r="BW12" s="36"/>
      <c r="BX12" s="12"/>
      <c r="BY12" s="12"/>
    </row>
    <row r="13" spans="1:77" ht="13.5" customHeight="1" thickBot="1">
      <c r="A13" s="39"/>
      <c r="B13" s="1916"/>
      <c r="C13" s="1809"/>
      <c r="D13" s="1878"/>
      <c r="E13" s="1656" t="s">
        <v>505</v>
      </c>
      <c r="F13" s="85"/>
      <c r="G13" s="730"/>
      <c r="H13" s="85"/>
      <c r="I13" s="93"/>
      <c r="J13" s="95"/>
      <c r="K13" s="1133"/>
      <c r="L13" s="95"/>
      <c r="M13" s="93"/>
      <c r="N13" s="72">
        <v>2</v>
      </c>
      <c r="O13" s="104"/>
      <c r="P13" s="127">
        <f t="shared" ref="P13:P16" si="1">IF(O13&gt;0,N13,0)</f>
        <v>0</v>
      </c>
      <c r="Q13" s="23"/>
      <c r="R13" s="1390"/>
      <c r="S13" s="53"/>
      <c r="T13" s="1415"/>
      <c r="U13" s="145"/>
      <c r="V13" s="39"/>
      <c r="W13" s="1920"/>
      <c r="X13" s="1899"/>
      <c r="Y13" s="1367" t="s">
        <v>389</v>
      </c>
      <c r="Z13" s="463"/>
      <c r="AA13" s="210"/>
      <c r="AB13" s="463"/>
      <c r="AC13" s="756"/>
      <c r="AD13" s="463"/>
      <c r="AE13" s="210"/>
      <c r="AF13" s="463"/>
      <c r="AG13" s="210"/>
      <c r="AH13" s="72">
        <v>2</v>
      </c>
      <c r="AI13" s="304"/>
      <c r="AJ13" s="127">
        <f t="shared" si="0"/>
        <v>0</v>
      </c>
      <c r="AK13" s="23"/>
      <c r="AL13" s="1449"/>
      <c r="AM13" s="1463"/>
      <c r="AN13" s="1678" t="s">
        <v>253</v>
      </c>
      <c r="AO13" s="18"/>
      <c r="AP13" s="40"/>
      <c r="AQ13" s="1925"/>
      <c r="AR13" s="1881"/>
      <c r="AS13" s="291"/>
      <c r="AT13" s="1654" t="s">
        <v>483</v>
      </c>
      <c r="AU13" s="1043"/>
      <c r="AV13" s="224"/>
      <c r="AW13" s="1044"/>
      <c r="AX13" s="345"/>
      <c r="AY13" s="1044"/>
      <c r="AZ13" s="1045"/>
      <c r="BA13" s="1048"/>
      <c r="BB13" s="345"/>
      <c r="BC13" s="226">
        <v>1</v>
      </c>
      <c r="BD13" s="196"/>
      <c r="BE13" s="455">
        <f t="shared" ref="BE13:BE17" si="2">IF(BD13&gt;0,BC13,0)</f>
        <v>0</v>
      </c>
      <c r="BF13" s="456"/>
      <c r="BG13" s="1401"/>
      <c r="BH13" s="1605" t="s">
        <v>48</v>
      </c>
      <c r="BI13" s="1540"/>
      <c r="BJ13" s="160"/>
      <c r="BL13" s="681" t="s">
        <v>52</v>
      </c>
      <c r="BM13" s="711"/>
      <c r="BN13" s="1579" t="s">
        <v>461</v>
      </c>
      <c r="BO13" s="840"/>
      <c r="BP13" s="840" t="s">
        <v>257</v>
      </c>
      <c r="BQ13" s="840"/>
      <c r="BR13" s="711">
        <f>BQ14+BQ15</f>
        <v>49</v>
      </c>
      <c r="BS13" s="36"/>
      <c r="BT13" s="671"/>
      <c r="BU13" s="56"/>
      <c r="BV13" s="663"/>
      <c r="BW13" s="35"/>
      <c r="BX13" s="12"/>
      <c r="BY13" s="12"/>
    </row>
    <row r="14" spans="1:77" ht="13.5" customHeight="1">
      <c r="A14" s="39"/>
      <c r="B14" s="1916"/>
      <c r="C14" s="1809"/>
      <c r="D14" s="1878"/>
      <c r="E14" s="1657" t="s">
        <v>506</v>
      </c>
      <c r="F14" s="731"/>
      <c r="G14" s="93"/>
      <c r="H14" s="85"/>
      <c r="I14" s="93"/>
      <c r="J14" s="95"/>
      <c r="K14" s="1133"/>
      <c r="L14" s="95"/>
      <c r="M14" s="93"/>
      <c r="N14" s="72">
        <v>2</v>
      </c>
      <c r="O14" s="104"/>
      <c r="P14" s="127">
        <f t="shared" si="1"/>
        <v>0</v>
      </c>
      <c r="Q14" s="23"/>
      <c r="R14" s="1390"/>
      <c r="S14" s="53"/>
      <c r="T14" s="1415"/>
      <c r="U14" s="145"/>
      <c r="V14" s="39"/>
      <c r="W14" s="1920"/>
      <c r="X14" s="1899"/>
      <c r="Y14" s="1367" t="s">
        <v>378</v>
      </c>
      <c r="Z14" s="463"/>
      <c r="AA14" s="210"/>
      <c r="AB14" s="463"/>
      <c r="AC14" s="756"/>
      <c r="AD14" s="463"/>
      <c r="AE14" s="652"/>
      <c r="AF14" s="471"/>
      <c r="AG14" s="210"/>
      <c r="AH14" s="72">
        <v>1</v>
      </c>
      <c r="AI14" s="304"/>
      <c r="AJ14" s="127">
        <f t="shared" si="0"/>
        <v>0</v>
      </c>
      <c r="AK14" s="23"/>
      <c r="AL14" s="1447"/>
      <c r="AM14" s="1465" t="s">
        <v>48</v>
      </c>
      <c r="AN14" s="1460"/>
      <c r="AO14" s="41"/>
      <c r="AP14" s="40"/>
      <c r="AQ14" s="1925"/>
      <c r="AR14" s="1881"/>
      <c r="AS14" s="291"/>
      <c r="AT14" s="1630" t="s">
        <v>503</v>
      </c>
      <c r="AU14" s="469"/>
      <c r="AV14" s="1707"/>
      <c r="AW14" s="469"/>
      <c r="AX14" s="345"/>
      <c r="AY14" s="469"/>
      <c r="AZ14" s="1046"/>
      <c r="BA14" s="1049"/>
      <c r="BB14" s="345"/>
      <c r="BC14" s="638">
        <v>1</v>
      </c>
      <c r="BD14" s="349"/>
      <c r="BE14" s="457">
        <f t="shared" si="2"/>
        <v>0</v>
      </c>
      <c r="BF14" s="458"/>
      <c r="BG14" s="1682" t="s">
        <v>519</v>
      </c>
      <c r="BH14" s="1606" t="s">
        <v>48</v>
      </c>
      <c r="BI14" s="1673"/>
      <c r="BJ14" s="12"/>
      <c r="BL14" s="707" t="s">
        <v>196</v>
      </c>
      <c r="BM14" s="1580"/>
      <c r="BN14" s="709"/>
      <c r="BO14" s="1581" t="s">
        <v>462</v>
      </c>
      <c r="BP14" s="716"/>
      <c r="BQ14" s="716">
        <v>26</v>
      </c>
      <c r="BR14" s="36"/>
      <c r="BS14" s="665"/>
      <c r="BT14" s="29"/>
      <c r="BU14" s="56"/>
      <c r="BV14" s="663"/>
      <c r="BW14" s="35"/>
      <c r="BX14" s="12"/>
      <c r="BY14" s="12"/>
    </row>
    <row r="15" spans="1:77" ht="13.5" customHeight="1" thickBot="1">
      <c r="A15" s="39"/>
      <c r="B15" s="1916"/>
      <c r="C15" s="1809"/>
      <c r="D15" s="1878"/>
      <c r="E15" s="1657" t="s">
        <v>507</v>
      </c>
      <c r="F15" s="85"/>
      <c r="G15" s="730"/>
      <c r="H15" s="85"/>
      <c r="I15" s="93"/>
      <c r="J15" s="95"/>
      <c r="K15" s="1133"/>
      <c r="L15" s="95"/>
      <c r="M15" s="93"/>
      <c r="N15" s="72">
        <v>2</v>
      </c>
      <c r="O15" s="104"/>
      <c r="P15" s="127">
        <f t="shared" si="1"/>
        <v>0</v>
      </c>
      <c r="Q15" s="23"/>
      <c r="R15" s="1390"/>
      <c r="S15" s="53"/>
      <c r="T15" s="1415"/>
      <c r="U15" s="145"/>
      <c r="V15" s="39"/>
      <c r="W15" s="1920"/>
      <c r="X15" s="1899"/>
      <c r="Y15" s="1370" t="s">
        <v>390</v>
      </c>
      <c r="Z15" s="464"/>
      <c r="AA15" s="314"/>
      <c r="AB15" s="464"/>
      <c r="AC15" s="757"/>
      <c r="AD15" s="464"/>
      <c r="AE15" s="632"/>
      <c r="AF15" s="472"/>
      <c r="AG15" s="314"/>
      <c r="AH15" s="186">
        <v>1</v>
      </c>
      <c r="AI15" s="331"/>
      <c r="AJ15" s="188">
        <f t="shared" si="0"/>
        <v>0</v>
      </c>
      <c r="AK15" s="189"/>
      <c r="AL15" s="1450"/>
      <c r="AM15" s="1465"/>
      <c r="AN15" s="1679" t="s">
        <v>253</v>
      </c>
      <c r="AO15" s="41"/>
      <c r="AP15" s="40"/>
      <c r="AQ15" s="1925"/>
      <c r="AR15" s="1881"/>
      <c r="AS15" s="291"/>
      <c r="AT15" s="1630" t="s">
        <v>484</v>
      </c>
      <c r="AU15" s="469"/>
      <c r="AV15" s="345"/>
      <c r="AW15" s="775"/>
      <c r="AX15" s="345"/>
      <c r="AY15" s="469"/>
      <c r="AZ15" s="1046"/>
      <c r="BA15" s="1049"/>
      <c r="BB15" s="345"/>
      <c r="BC15" s="638">
        <v>1</v>
      </c>
      <c r="BD15" s="349"/>
      <c r="BE15" s="457">
        <f t="shared" si="2"/>
        <v>0</v>
      </c>
      <c r="BF15" s="458"/>
      <c r="BG15" s="1682" t="s">
        <v>518</v>
      </c>
      <c r="BH15" s="1606" t="s">
        <v>48</v>
      </c>
      <c r="BI15" s="1673"/>
      <c r="BJ15" s="12"/>
      <c r="BL15" s="691" t="s">
        <v>53</v>
      </c>
      <c r="BM15" s="1582"/>
      <c r="BN15" s="842"/>
      <c r="BO15" s="1745" t="s">
        <v>189</v>
      </c>
      <c r="BP15" s="717"/>
      <c r="BQ15" s="717">
        <v>23</v>
      </c>
      <c r="BR15" s="37"/>
      <c r="BS15" s="665"/>
      <c r="BT15" s="29"/>
      <c r="BU15" s="56"/>
      <c r="BV15" s="663"/>
      <c r="BW15" s="35"/>
      <c r="BX15" s="12"/>
      <c r="BY15" s="12"/>
    </row>
    <row r="16" spans="1:77" ht="13.5" customHeight="1" thickBot="1">
      <c r="A16" s="39"/>
      <c r="B16" s="1916"/>
      <c r="C16" s="1809"/>
      <c r="D16" s="1879"/>
      <c r="E16" s="1350" t="s">
        <v>371</v>
      </c>
      <c r="F16" s="207"/>
      <c r="G16" s="272"/>
      <c r="H16" s="732"/>
      <c r="I16" s="272"/>
      <c r="J16" s="275"/>
      <c r="K16" s="1134"/>
      <c r="L16" s="275"/>
      <c r="M16" s="276"/>
      <c r="N16" s="173">
        <v>2</v>
      </c>
      <c r="O16" s="108"/>
      <c r="P16" s="137">
        <f t="shared" si="1"/>
        <v>0</v>
      </c>
      <c r="Q16" s="174"/>
      <c r="R16" s="1391"/>
      <c r="S16" s="208"/>
      <c r="T16" s="1416"/>
      <c r="U16" s="392"/>
      <c r="V16" s="39"/>
      <c r="W16" s="1920"/>
      <c r="X16" s="1899"/>
      <c r="Y16" s="1371" t="s">
        <v>391</v>
      </c>
      <c r="Z16" s="470"/>
      <c r="AA16" s="224"/>
      <c r="AB16" s="470"/>
      <c r="AC16" s="745"/>
      <c r="AD16" s="470"/>
      <c r="AE16" s="224"/>
      <c r="AF16" s="470"/>
      <c r="AG16" s="224"/>
      <c r="AH16" s="305">
        <v>1</v>
      </c>
      <c r="AI16" s="221"/>
      <c r="AJ16" s="197">
        <f t="shared" si="0"/>
        <v>0</v>
      </c>
      <c r="AK16" s="198"/>
      <c r="AL16" s="1451"/>
      <c r="AM16" s="1466"/>
      <c r="AN16" s="1680" t="s">
        <v>253</v>
      </c>
      <c r="AO16" s="41"/>
      <c r="AP16" s="40"/>
      <c r="AQ16" s="1925"/>
      <c r="AR16" s="1881"/>
      <c r="AS16" s="291"/>
      <c r="AT16" s="1492" t="s">
        <v>420</v>
      </c>
      <c r="AU16" s="469"/>
      <c r="AV16" s="345"/>
      <c r="AW16" s="469"/>
      <c r="AX16" s="1707"/>
      <c r="AY16" s="469"/>
      <c r="AZ16" s="1046"/>
      <c r="BA16" s="1049"/>
      <c r="BB16" s="345"/>
      <c r="BC16" s="638">
        <v>1</v>
      </c>
      <c r="BD16" s="349"/>
      <c r="BE16" s="457">
        <f t="shared" si="2"/>
        <v>0</v>
      </c>
      <c r="BF16" s="458"/>
      <c r="BG16" s="1525"/>
      <c r="BH16" s="1606" t="s">
        <v>48</v>
      </c>
      <c r="BI16" s="1541" t="s">
        <v>252</v>
      </c>
      <c r="BJ16" s="12"/>
      <c r="BL16" s="697" t="s">
        <v>54</v>
      </c>
      <c r="BM16" s="1583"/>
      <c r="BN16" s="1584" t="s">
        <v>463</v>
      </c>
      <c r="BO16" s="841"/>
      <c r="BP16" s="844" t="s">
        <v>247</v>
      </c>
      <c r="BQ16" s="712"/>
      <c r="BR16" s="712">
        <f>BQ17+BQ18</f>
        <v>56</v>
      </c>
      <c r="BS16" s="36"/>
      <c r="BT16" s="29"/>
      <c r="BU16" s="56"/>
      <c r="BV16" s="663"/>
      <c r="BW16" s="35"/>
      <c r="BX16" s="12"/>
      <c r="BY16" s="12"/>
    </row>
    <row r="17" spans="1:77" ht="13.5" customHeight="1" thickBot="1">
      <c r="A17" s="39"/>
      <c r="B17" s="1916"/>
      <c r="C17" s="1809"/>
      <c r="D17" s="1886" t="s">
        <v>219</v>
      </c>
      <c r="E17" s="252" t="s">
        <v>223</v>
      </c>
      <c r="F17" s="253"/>
      <c r="G17" s="253"/>
      <c r="H17" s="253"/>
      <c r="I17" s="253"/>
      <c r="J17" s="253"/>
      <c r="K17" s="253"/>
      <c r="L17" s="253"/>
      <c r="M17" s="253"/>
      <c r="N17" s="254"/>
      <c r="O17" s="309"/>
      <c r="P17" s="255">
        <f>SUM(P18:P20)</f>
        <v>0</v>
      </c>
      <c r="Q17" s="1098">
        <f>SUM(N18:N20)</f>
        <v>4</v>
      </c>
      <c r="R17" s="1392" t="str">
        <f>IF(SUM(P18:P20)&gt;=Q17,"OK","未充足")</f>
        <v>未充足</v>
      </c>
      <c r="S17" s="256"/>
      <c r="T17" s="1417"/>
      <c r="U17" s="393"/>
      <c r="V17" s="39"/>
      <c r="W17" s="1920"/>
      <c r="X17" s="1899"/>
      <c r="Y17" s="1369" t="s">
        <v>379</v>
      </c>
      <c r="Z17" s="461"/>
      <c r="AA17" s="100"/>
      <c r="AB17" s="461"/>
      <c r="AC17" s="758"/>
      <c r="AD17" s="461"/>
      <c r="AE17" s="651"/>
      <c r="AF17" s="650"/>
      <c r="AG17" s="100"/>
      <c r="AH17" s="205">
        <v>1</v>
      </c>
      <c r="AI17" s="220"/>
      <c r="AJ17" s="140">
        <f t="shared" si="0"/>
        <v>0</v>
      </c>
      <c r="AK17" s="28"/>
      <c r="AL17" s="1447"/>
      <c r="AM17" s="1465" t="s">
        <v>48</v>
      </c>
      <c r="AN17" s="1461"/>
      <c r="AO17" s="41"/>
      <c r="AP17" s="40"/>
      <c r="AQ17" s="1925"/>
      <c r="AR17" s="1881"/>
      <c r="AS17" s="627"/>
      <c r="AT17" s="1629" t="s">
        <v>482</v>
      </c>
      <c r="AU17" s="1325"/>
      <c r="AV17" s="1326"/>
      <c r="AW17" s="1670"/>
      <c r="AX17" s="1708"/>
      <c r="AY17" s="1325"/>
      <c r="AZ17" s="1334"/>
      <c r="BA17" s="1335"/>
      <c r="BB17" s="1326"/>
      <c r="BC17" s="76">
        <v>1</v>
      </c>
      <c r="BD17" s="109"/>
      <c r="BE17" s="128">
        <f t="shared" si="2"/>
        <v>0</v>
      </c>
      <c r="BF17" s="1336"/>
      <c r="BG17" s="1526"/>
      <c r="BH17" s="1705" t="s">
        <v>48</v>
      </c>
      <c r="BI17" s="1542" t="s">
        <v>252</v>
      </c>
      <c r="BJ17" s="12"/>
      <c r="BL17" s="693" t="s">
        <v>230</v>
      </c>
      <c r="BM17" s="1585"/>
      <c r="BN17" s="695"/>
      <c r="BO17" s="693" t="s">
        <v>464</v>
      </c>
      <c r="BP17" s="718"/>
      <c r="BQ17" s="718">
        <v>50</v>
      </c>
      <c r="BR17" s="29"/>
      <c r="BS17" s="665"/>
      <c r="BT17" s="29"/>
      <c r="BU17" s="56"/>
      <c r="BV17" s="663"/>
      <c r="BW17" s="35"/>
      <c r="BY17" s="10"/>
    </row>
    <row r="18" spans="1:77" ht="13.5" customHeight="1" thickTop="1" thickBot="1">
      <c r="A18" s="39"/>
      <c r="B18" s="1916"/>
      <c r="C18" s="1809"/>
      <c r="D18" s="1887"/>
      <c r="E18" s="1658" t="s">
        <v>508</v>
      </c>
      <c r="F18" s="733"/>
      <c r="G18" s="280"/>
      <c r="H18" s="308"/>
      <c r="I18" s="280"/>
      <c r="J18" s="308"/>
      <c r="K18" s="1135"/>
      <c r="L18" s="308"/>
      <c r="M18" s="185"/>
      <c r="N18" s="186">
        <v>2</v>
      </c>
      <c r="O18" s="310"/>
      <c r="P18" s="188">
        <f t="shared" ref="P18:P20" si="3">IF(O18&gt;0,N18,0)</f>
        <v>0</v>
      </c>
      <c r="Q18" s="189"/>
      <c r="R18" s="1393"/>
      <c r="S18" s="190"/>
      <c r="T18" s="1418" t="s">
        <v>252</v>
      </c>
      <c r="U18" s="145"/>
      <c r="V18" s="39"/>
      <c r="W18" s="1920"/>
      <c r="X18" s="1899"/>
      <c r="Y18" s="1370" t="s">
        <v>380</v>
      </c>
      <c r="Z18" s="464"/>
      <c r="AA18" s="314"/>
      <c r="AB18" s="762"/>
      <c r="AC18" s="314"/>
      <c r="AD18" s="464"/>
      <c r="AE18" s="653"/>
      <c r="AF18" s="464"/>
      <c r="AG18" s="314"/>
      <c r="AH18" s="186">
        <v>1</v>
      </c>
      <c r="AI18" s="316"/>
      <c r="AJ18" s="188">
        <f t="shared" si="0"/>
        <v>0</v>
      </c>
      <c r="AK18" s="189"/>
      <c r="AL18" s="1452"/>
      <c r="AM18" s="1465"/>
      <c r="AN18" s="1462"/>
      <c r="AO18" s="41"/>
      <c r="AP18" s="40"/>
      <c r="AQ18" s="1925"/>
      <c r="AR18" s="1881"/>
      <c r="AS18" s="367"/>
      <c r="AT18" s="227" t="s">
        <v>234</v>
      </c>
      <c r="AU18" s="52"/>
      <c r="AV18" s="52"/>
      <c r="AW18" s="52"/>
      <c r="AX18" s="1331" t="s">
        <v>200</v>
      </c>
      <c r="AY18" s="1331"/>
      <c r="AZ18" s="1332">
        <f>IF((BE18-BF18)&gt;0,BE18-BF18,0)</f>
        <v>0</v>
      </c>
      <c r="BA18" s="1331" t="s">
        <v>201</v>
      </c>
      <c r="BB18" s="1331"/>
      <c r="BC18" s="417">
        <f>IF((BE18-BH18)&gt;0,BE18-BH18,0)</f>
        <v>0</v>
      </c>
      <c r="BD18" s="302"/>
      <c r="BE18" s="228">
        <f>BE19+BE20</f>
        <v>0</v>
      </c>
      <c r="BF18" s="229">
        <f>BC19+BC20</f>
        <v>3</v>
      </c>
      <c r="BG18" s="1527" t="str">
        <f>IF(BE18&gt;=BF18,"OK","未充足")</f>
        <v>未充足</v>
      </c>
      <c r="BH18" s="1333">
        <f>BC19</f>
        <v>1</v>
      </c>
      <c r="BI18" s="1543" t="str">
        <f>IF(BE19=1,"OK","未充足")</f>
        <v>未充足</v>
      </c>
      <c r="BJ18" s="161"/>
      <c r="BL18" s="618" t="s">
        <v>231</v>
      </c>
      <c r="BM18" s="1586"/>
      <c r="BN18" s="685"/>
      <c r="BO18" s="618" t="s">
        <v>465</v>
      </c>
      <c r="BP18" s="719"/>
      <c r="BQ18" s="719">
        <v>6</v>
      </c>
      <c r="BR18" s="57"/>
      <c r="BS18" s="687"/>
      <c r="BT18" s="29"/>
      <c r="BU18" s="56"/>
      <c r="BV18" s="663"/>
      <c r="BW18" s="35"/>
      <c r="BX18" s="12"/>
      <c r="BY18" s="12"/>
    </row>
    <row r="19" spans="1:77" ht="13.5" customHeight="1" thickTop="1" thickBot="1">
      <c r="A19" s="39"/>
      <c r="B19" s="1916"/>
      <c r="C19" s="1809"/>
      <c r="D19" s="1887"/>
      <c r="E19" s="1658" t="s">
        <v>509</v>
      </c>
      <c r="F19" s="320"/>
      <c r="G19" s="734"/>
      <c r="H19" s="222"/>
      <c r="I19" s="201"/>
      <c r="J19" s="222"/>
      <c r="K19" s="201"/>
      <c r="L19" s="222"/>
      <c r="M19" s="201"/>
      <c r="N19" s="305">
        <v>1</v>
      </c>
      <c r="O19" s="196"/>
      <c r="P19" s="197">
        <f t="shared" si="3"/>
        <v>0</v>
      </c>
      <c r="Q19" s="198"/>
      <c r="R19" s="1746" t="s">
        <v>549</v>
      </c>
      <c r="S19" s="330"/>
      <c r="T19" s="1419" t="s">
        <v>252</v>
      </c>
      <c r="U19" s="393"/>
      <c r="V19" s="39"/>
      <c r="W19" s="1920"/>
      <c r="X19" s="1899"/>
      <c r="Y19" s="1368" t="s">
        <v>381</v>
      </c>
      <c r="Z19" s="470"/>
      <c r="AA19" s="224"/>
      <c r="AB19" s="470"/>
      <c r="AC19" s="224"/>
      <c r="AD19" s="759"/>
      <c r="AE19" s="224"/>
      <c r="AF19" s="470"/>
      <c r="AG19" s="224"/>
      <c r="AH19" s="305">
        <v>2</v>
      </c>
      <c r="AI19" s="221"/>
      <c r="AJ19" s="197">
        <f t="shared" si="0"/>
        <v>0</v>
      </c>
      <c r="AK19" s="198"/>
      <c r="AL19" s="1453"/>
      <c r="AM19" s="1467"/>
      <c r="AN19" s="1680" t="s">
        <v>253</v>
      </c>
      <c r="AO19" s="41"/>
      <c r="AP19" s="40"/>
      <c r="AQ19" s="1925"/>
      <c r="AR19" s="1881"/>
      <c r="AS19" s="368"/>
      <c r="AT19" s="1355" t="s">
        <v>68</v>
      </c>
      <c r="AU19" s="1041"/>
      <c r="AV19" s="774"/>
      <c r="AW19" s="1041"/>
      <c r="AX19" s="658"/>
      <c r="AY19" s="1041"/>
      <c r="AZ19" s="1040"/>
      <c r="BA19" s="1039"/>
      <c r="BB19" s="658"/>
      <c r="BC19" s="357">
        <v>1</v>
      </c>
      <c r="BD19" s="656"/>
      <c r="BE19" s="197">
        <f>IF(BD19&gt;0,BC19,0)</f>
        <v>0</v>
      </c>
      <c r="BF19" s="356"/>
      <c r="BG19" s="1528"/>
      <c r="BH19" s="1608" t="s">
        <v>48</v>
      </c>
      <c r="BI19" s="1544"/>
      <c r="BJ19" s="164"/>
      <c r="BL19" s="688" t="s">
        <v>55</v>
      </c>
      <c r="BM19" s="1587" t="s">
        <v>466</v>
      </c>
      <c r="BN19" s="853"/>
      <c r="BO19" s="689"/>
      <c r="BP19" s="845" t="s">
        <v>330</v>
      </c>
      <c r="BQ19" s="689"/>
      <c r="BR19" s="689"/>
      <c r="BS19" s="690">
        <f>BR20+BR24+BR25+BR26</f>
        <v>24</v>
      </c>
      <c r="BT19" s="36"/>
      <c r="BU19" s="667"/>
      <c r="BV19" s="663"/>
      <c r="BW19" s="35"/>
      <c r="BX19" s="12"/>
      <c r="BY19" s="12"/>
    </row>
    <row r="20" spans="1:77" ht="13.5" customHeight="1" thickBot="1">
      <c r="A20" s="39"/>
      <c r="B20" s="1916"/>
      <c r="C20" s="1809"/>
      <c r="D20" s="1888"/>
      <c r="E20" s="1659" t="s">
        <v>510</v>
      </c>
      <c r="F20" s="94"/>
      <c r="G20" s="735"/>
      <c r="H20" s="97"/>
      <c r="I20" s="87"/>
      <c r="J20" s="97"/>
      <c r="K20" s="87"/>
      <c r="L20" s="97"/>
      <c r="M20" s="92"/>
      <c r="N20" s="205">
        <v>1</v>
      </c>
      <c r="O20" s="105"/>
      <c r="P20" s="126">
        <f t="shared" si="3"/>
        <v>0</v>
      </c>
      <c r="Q20" s="28"/>
      <c r="R20" s="1279" t="s">
        <v>550</v>
      </c>
      <c r="S20" s="125"/>
      <c r="T20" s="1420" t="s">
        <v>252</v>
      </c>
      <c r="U20" s="392"/>
      <c r="V20" s="39"/>
      <c r="W20" s="1920"/>
      <c r="X20" s="1899"/>
      <c r="Y20" s="1368" t="s">
        <v>382</v>
      </c>
      <c r="Z20" s="470"/>
      <c r="AA20" s="224"/>
      <c r="AB20" s="470"/>
      <c r="AC20" s="224"/>
      <c r="AD20" s="759"/>
      <c r="AE20" s="657"/>
      <c r="AF20" s="473"/>
      <c r="AG20" s="224"/>
      <c r="AH20" s="305">
        <v>1</v>
      </c>
      <c r="AI20" s="221"/>
      <c r="AJ20" s="197">
        <f t="shared" si="0"/>
        <v>0</v>
      </c>
      <c r="AK20" s="198"/>
      <c r="AL20" s="1453"/>
      <c r="AM20" s="1465" t="s">
        <v>48</v>
      </c>
      <c r="AN20" s="324" t="s">
        <v>220</v>
      </c>
      <c r="AO20" s="41"/>
      <c r="AP20" s="40"/>
      <c r="AQ20" s="1925"/>
      <c r="AR20" s="1881"/>
      <c r="AS20" s="290"/>
      <c r="AT20" s="1493" t="s">
        <v>69</v>
      </c>
      <c r="AU20" s="468"/>
      <c r="AV20" s="91"/>
      <c r="AW20" s="468"/>
      <c r="AX20" s="91"/>
      <c r="AY20" s="1174"/>
      <c r="AZ20" s="91"/>
      <c r="BA20" s="629"/>
      <c r="BB20" s="100"/>
      <c r="BC20" s="82">
        <v>2</v>
      </c>
      <c r="BD20" s="105"/>
      <c r="BE20" s="126">
        <f>IF(BD20&gt;0,BC20,0)</f>
        <v>0</v>
      </c>
      <c r="BF20" s="1464" t="s">
        <v>48</v>
      </c>
      <c r="BG20" s="1529"/>
      <c r="BH20" s="425"/>
      <c r="BI20" s="1545"/>
      <c r="BJ20" s="164"/>
      <c r="BL20" s="699" t="s">
        <v>56</v>
      </c>
      <c r="BM20" s="1588"/>
      <c r="BN20" s="1589" t="s">
        <v>467</v>
      </c>
      <c r="BO20" s="1588"/>
      <c r="BP20" s="846" t="s">
        <v>248</v>
      </c>
      <c r="BQ20" s="713"/>
      <c r="BR20" s="713">
        <v>9</v>
      </c>
      <c r="BS20" s="665"/>
      <c r="BT20" s="58"/>
      <c r="BU20" s="667"/>
      <c r="BV20" s="663"/>
      <c r="BW20" s="35"/>
      <c r="BX20" s="12"/>
      <c r="BY20" s="10"/>
    </row>
    <row r="21" spans="1:77" ht="13.5" customHeight="1" thickBot="1">
      <c r="A21" s="39"/>
      <c r="B21" s="1916"/>
      <c r="C21" s="1809"/>
      <c r="D21" s="258"/>
      <c r="E21" s="259" t="s">
        <v>224</v>
      </c>
      <c r="F21" s="260"/>
      <c r="G21" s="260"/>
      <c r="H21" s="260"/>
      <c r="I21" s="260"/>
      <c r="J21" s="260"/>
      <c r="K21" s="260"/>
      <c r="L21" s="260"/>
      <c r="M21" s="260"/>
      <c r="N21" s="55"/>
      <c r="O21" s="616"/>
      <c r="P21" s="138">
        <f>SUM(P22:P24)</f>
        <v>0</v>
      </c>
      <c r="Q21" s="1099">
        <f>SUM(N22:N24)</f>
        <v>4</v>
      </c>
      <c r="R21" s="1396" t="str">
        <f>IF(SUM(P22:P24)&gt;=Q21,"OK","未充足")</f>
        <v>未充足</v>
      </c>
      <c r="S21" s="79"/>
      <c r="T21" s="1421"/>
      <c r="U21" s="145"/>
      <c r="V21" s="39"/>
      <c r="W21" s="1920"/>
      <c r="X21" s="1899"/>
      <c r="Y21" s="1369" t="s">
        <v>383</v>
      </c>
      <c r="Z21" s="461"/>
      <c r="AA21" s="100"/>
      <c r="AB21" s="461"/>
      <c r="AC21" s="758"/>
      <c r="AD21" s="461"/>
      <c r="AE21" s="100"/>
      <c r="AF21" s="461"/>
      <c r="AG21" s="100"/>
      <c r="AH21" s="205">
        <v>2</v>
      </c>
      <c r="AI21" s="220"/>
      <c r="AJ21" s="140">
        <f t="shared" si="0"/>
        <v>0</v>
      </c>
      <c r="AK21" s="28"/>
      <c r="AL21" s="1447"/>
      <c r="AM21" s="1464"/>
      <c r="AN21" s="122"/>
      <c r="AO21" s="41"/>
      <c r="AP21" s="40"/>
      <c r="AQ21" s="1925"/>
      <c r="AR21" s="1881"/>
      <c r="AS21" s="1889" t="s">
        <v>129</v>
      </c>
      <c r="AT21" s="411" t="s">
        <v>235</v>
      </c>
      <c r="AU21" s="412"/>
      <c r="AV21" s="412"/>
      <c r="AW21" s="412"/>
      <c r="AX21" s="1711" t="s">
        <v>202</v>
      </c>
      <c r="AY21" s="1711"/>
      <c r="AZ21" s="938">
        <f>IF((BE21-BF21)&gt;0,BE21-BF21,0)</f>
        <v>0</v>
      </c>
      <c r="BA21" s="1712" t="s">
        <v>97</v>
      </c>
      <c r="BB21" s="1712"/>
      <c r="BC21" s="939">
        <f>IF((BE21-BH21)&gt;0,BE21-BH21,0)</f>
        <v>0</v>
      </c>
      <c r="BD21" s="413"/>
      <c r="BE21" s="414">
        <f>SUM(BE22:BE23)</f>
        <v>0</v>
      </c>
      <c r="BF21" s="415">
        <v>1</v>
      </c>
      <c r="BG21" s="1530" t="str">
        <f>IF(BE21&gt;=BF21,"OK","未充足")</f>
        <v>未充足</v>
      </c>
      <c r="BH21" s="416">
        <v>1</v>
      </c>
      <c r="BI21" s="1546" t="str">
        <f>IF(BE21&gt;=BH21,"OK","未充足")</f>
        <v>未充足</v>
      </c>
      <c r="BJ21" s="12"/>
      <c r="BL21" s="677" t="s">
        <v>233</v>
      </c>
      <c r="BM21" s="1590"/>
      <c r="BN21" s="678"/>
      <c r="BO21" s="677" t="s">
        <v>471</v>
      </c>
      <c r="BP21" s="29"/>
      <c r="BQ21" s="29">
        <v>5</v>
      </c>
      <c r="BR21" s="29"/>
      <c r="BS21" s="665"/>
      <c r="BT21" s="58"/>
      <c r="BU21" s="663"/>
      <c r="BV21" s="663"/>
      <c r="BW21" s="663"/>
      <c r="BX21" s="12"/>
      <c r="BY21" s="12"/>
    </row>
    <row r="22" spans="1:77" ht="13.5" customHeight="1" thickTop="1">
      <c r="A22" s="39"/>
      <c r="B22" s="1916"/>
      <c r="C22" s="1809"/>
      <c r="D22" s="258"/>
      <c r="E22" s="1660" t="s">
        <v>115</v>
      </c>
      <c r="F22" s="1208"/>
      <c r="G22" s="280"/>
      <c r="H22" s="222"/>
      <c r="I22" s="280"/>
      <c r="J22" s="222"/>
      <c r="K22" s="1135"/>
      <c r="L22" s="222"/>
      <c r="M22" s="280"/>
      <c r="N22" s="202">
        <v>2</v>
      </c>
      <c r="O22" s="310"/>
      <c r="P22" s="203">
        <f t="shared" ref="P22:P24" si="4">IF(O22&gt;0,N22,0)</f>
        <v>0</v>
      </c>
      <c r="Q22" s="198"/>
      <c r="R22" s="1393"/>
      <c r="S22" s="190"/>
      <c r="T22" s="1422"/>
      <c r="U22" s="145"/>
      <c r="V22" s="39"/>
      <c r="W22" s="1920"/>
      <c r="X22" s="1899"/>
      <c r="Y22" s="1370" t="s">
        <v>392</v>
      </c>
      <c r="Z22" s="464"/>
      <c r="AA22" s="314"/>
      <c r="AB22" s="464"/>
      <c r="AC22" s="314"/>
      <c r="AD22" s="1327"/>
      <c r="AE22" s="1328"/>
      <c r="AF22" s="472"/>
      <c r="AG22" s="314"/>
      <c r="AH22" s="186">
        <v>2</v>
      </c>
      <c r="AI22" s="316"/>
      <c r="AJ22" s="188">
        <f t="shared" si="0"/>
        <v>0</v>
      </c>
      <c r="AK22" s="189"/>
      <c r="AL22" s="1454"/>
      <c r="AM22" s="1468" t="s">
        <v>48</v>
      </c>
      <c r="AN22" s="324" t="s">
        <v>220</v>
      </c>
      <c r="AO22" s="41"/>
      <c r="AP22" s="40"/>
      <c r="AQ22" s="1925"/>
      <c r="AR22" s="1881"/>
      <c r="AS22" s="1890"/>
      <c r="AT22" s="1494" t="s">
        <v>172</v>
      </c>
      <c r="AU22" s="1033"/>
      <c r="AV22" s="755"/>
      <c r="AW22" s="465"/>
      <c r="AX22" s="223"/>
      <c r="AY22" s="465"/>
      <c r="AZ22" s="1035"/>
      <c r="BA22" s="1037"/>
      <c r="BB22" s="210"/>
      <c r="BC22" s="74">
        <v>1</v>
      </c>
      <c r="BD22" s="103"/>
      <c r="BE22" s="136">
        <f>IF(BD22&gt;0,BC22,0)</f>
        <v>0</v>
      </c>
      <c r="BF22" s="23"/>
      <c r="BG22" s="1531"/>
      <c r="BH22" s="1853" t="s">
        <v>194</v>
      </c>
      <c r="BI22" s="1544"/>
      <c r="BJ22" s="12"/>
      <c r="BL22" s="673" t="s">
        <v>234</v>
      </c>
      <c r="BM22" s="1591"/>
      <c r="BN22" s="676"/>
      <c r="BO22" s="673" t="s">
        <v>472</v>
      </c>
      <c r="BP22" s="29"/>
      <c r="BQ22" s="29">
        <v>3</v>
      </c>
      <c r="BR22" s="29"/>
      <c r="BS22" s="665"/>
      <c r="BT22" s="58"/>
      <c r="BU22" s="667"/>
      <c r="BV22" s="663"/>
      <c r="BW22" s="35"/>
      <c r="BX22" s="12"/>
      <c r="BY22" s="12"/>
    </row>
    <row r="23" spans="1:77" ht="13.5" customHeight="1" thickBot="1">
      <c r="A23" s="39"/>
      <c r="B23" s="1916"/>
      <c r="C23" s="1809"/>
      <c r="D23" s="258"/>
      <c r="E23" s="1661" t="s">
        <v>116</v>
      </c>
      <c r="F23" s="738"/>
      <c r="G23" s="92"/>
      <c r="H23" s="97"/>
      <c r="I23" s="92"/>
      <c r="J23" s="97"/>
      <c r="K23" s="92"/>
      <c r="L23" s="97"/>
      <c r="M23" s="92"/>
      <c r="N23" s="78">
        <v>1</v>
      </c>
      <c r="O23" s="106"/>
      <c r="P23" s="126">
        <f t="shared" si="4"/>
        <v>0</v>
      </c>
      <c r="Q23" s="28"/>
      <c r="R23" s="1746" t="s">
        <v>551</v>
      </c>
      <c r="S23" s="330"/>
      <c r="T23" s="1423"/>
      <c r="U23" s="392"/>
      <c r="V23" s="39"/>
      <c r="W23" s="1920"/>
      <c r="X23" s="1899"/>
      <c r="Y23" s="1368" t="s">
        <v>384</v>
      </c>
      <c r="Z23" s="470"/>
      <c r="AA23" s="224"/>
      <c r="AB23" s="470"/>
      <c r="AC23" s="224"/>
      <c r="AD23" s="759"/>
      <c r="AE23" s="224"/>
      <c r="AF23" s="470"/>
      <c r="AG23" s="224"/>
      <c r="AH23" s="305">
        <v>2</v>
      </c>
      <c r="AI23" s="221"/>
      <c r="AJ23" s="197">
        <f t="shared" si="0"/>
        <v>0</v>
      </c>
      <c r="AK23" s="198"/>
      <c r="AL23" s="1402"/>
      <c r="AM23" s="1466"/>
      <c r="AN23" s="1680" t="s">
        <v>253</v>
      </c>
      <c r="AO23" s="41"/>
      <c r="AP23" s="40"/>
      <c r="AQ23" s="1925"/>
      <c r="AR23" s="1881"/>
      <c r="AS23" s="1891"/>
      <c r="AT23" s="1495" t="s">
        <v>173</v>
      </c>
      <c r="AU23" s="1034"/>
      <c r="AV23" s="1032"/>
      <c r="AW23" s="467"/>
      <c r="AX23" s="211"/>
      <c r="AY23" s="467"/>
      <c r="AZ23" s="1036"/>
      <c r="BA23" s="1038"/>
      <c r="BB23" s="1338"/>
      <c r="BC23" s="1339">
        <v>1</v>
      </c>
      <c r="BD23" s="1244"/>
      <c r="BE23" s="273">
        <f>IF(BD23&gt;0,BC23,0)</f>
        <v>0</v>
      </c>
      <c r="BF23" s="1340"/>
      <c r="BG23" s="1532"/>
      <c r="BH23" s="1854"/>
      <c r="BI23" s="1439"/>
      <c r="BJ23" s="12"/>
      <c r="BL23" s="555" t="s">
        <v>235</v>
      </c>
      <c r="BM23" s="1592"/>
      <c r="BN23" s="701"/>
      <c r="BO23" s="555" t="s">
        <v>473</v>
      </c>
      <c r="BP23" s="57"/>
      <c r="BQ23" s="57">
        <v>1</v>
      </c>
      <c r="BR23" s="57"/>
      <c r="BS23" s="665"/>
      <c r="BT23" s="58"/>
      <c r="BU23" s="668"/>
      <c r="BV23" s="663"/>
      <c r="BW23" s="663"/>
      <c r="BX23" s="12"/>
      <c r="BY23" s="12"/>
    </row>
    <row r="24" spans="1:77" ht="13.5" customHeight="1" thickBot="1">
      <c r="A24" s="39"/>
      <c r="B24" s="1916"/>
      <c r="C24" s="1809"/>
      <c r="D24" s="281"/>
      <c r="E24" s="1349" t="s">
        <v>117</v>
      </c>
      <c r="F24" s="207"/>
      <c r="G24" s="272"/>
      <c r="H24" s="275"/>
      <c r="I24" s="272"/>
      <c r="J24" s="740"/>
      <c r="K24" s="272"/>
      <c r="L24" s="275"/>
      <c r="M24" s="272"/>
      <c r="N24" s="199">
        <v>1</v>
      </c>
      <c r="O24" s="108"/>
      <c r="P24" s="137">
        <f t="shared" si="4"/>
        <v>0</v>
      </c>
      <c r="Q24" s="174"/>
      <c r="R24" s="1279" t="s">
        <v>549</v>
      </c>
      <c r="S24" s="125"/>
      <c r="T24" s="1424"/>
      <c r="U24" s="145"/>
      <c r="V24" s="39"/>
      <c r="W24" s="1920"/>
      <c r="X24" s="1899"/>
      <c r="Y24" s="1368" t="s">
        <v>393</v>
      </c>
      <c r="Z24" s="470"/>
      <c r="AA24" s="224"/>
      <c r="AB24" s="470"/>
      <c r="AC24" s="224"/>
      <c r="AD24" s="759"/>
      <c r="AE24" s="224"/>
      <c r="AF24" s="470"/>
      <c r="AG24" s="224"/>
      <c r="AH24" s="305">
        <v>2</v>
      </c>
      <c r="AI24" s="221"/>
      <c r="AJ24" s="197">
        <f t="shared" si="0"/>
        <v>0</v>
      </c>
      <c r="AK24" s="198"/>
      <c r="AL24" s="1455"/>
      <c r="AM24" s="1467"/>
      <c r="AN24" s="1680" t="s">
        <v>253</v>
      </c>
      <c r="AO24" s="18"/>
      <c r="AP24" s="40"/>
      <c r="AQ24" s="1925"/>
      <c r="AR24" s="1881"/>
      <c r="AS24" s="1892" t="s">
        <v>370</v>
      </c>
      <c r="AT24" s="1496" t="s">
        <v>362</v>
      </c>
      <c r="AU24" s="469"/>
      <c r="AV24" s="345"/>
      <c r="AW24" s="469"/>
      <c r="AX24" s="345"/>
      <c r="AY24" s="469"/>
      <c r="AZ24" s="1314"/>
      <c r="BA24" s="1049"/>
      <c r="BB24" s="224"/>
      <c r="BC24" s="226">
        <v>1</v>
      </c>
      <c r="BD24" s="196"/>
      <c r="BE24" s="203">
        <f t="shared" ref="BE24:BE26" si="5">IF(BD24&gt;0,BC24,0)</f>
        <v>0</v>
      </c>
      <c r="BF24" s="1337"/>
      <c r="BG24" s="1533"/>
      <c r="BH24" s="636"/>
      <c r="BI24" s="1547"/>
      <c r="BJ24" s="12"/>
      <c r="BL24" s="702" t="s">
        <v>57</v>
      </c>
      <c r="BM24" s="1593"/>
      <c r="BN24" s="1594" t="s">
        <v>468</v>
      </c>
      <c r="BO24" s="1593"/>
      <c r="BP24" s="714"/>
      <c r="BQ24" s="714"/>
      <c r="BR24" s="714">
        <v>1</v>
      </c>
      <c r="BS24" s="665"/>
      <c r="BT24" s="58"/>
      <c r="BU24" s="667"/>
      <c r="BV24" s="663"/>
      <c r="BW24" s="35"/>
      <c r="BX24" s="12"/>
    </row>
    <row r="25" spans="1:77" ht="13.5" customHeight="1" thickBot="1">
      <c r="A25" s="39"/>
      <c r="B25" s="1916"/>
      <c r="C25" s="1809"/>
      <c r="D25" s="1895" t="s">
        <v>188</v>
      </c>
      <c r="E25" s="261" t="s">
        <v>225</v>
      </c>
      <c r="F25" s="262"/>
      <c r="G25" s="262"/>
      <c r="H25" s="262"/>
      <c r="I25" s="262"/>
      <c r="J25" s="262"/>
      <c r="K25" s="262"/>
      <c r="L25" s="262"/>
      <c r="M25" s="262"/>
      <c r="N25" s="263"/>
      <c r="O25" s="311"/>
      <c r="P25" s="426">
        <f>SUM(P26:P28)</f>
        <v>0</v>
      </c>
      <c r="Q25" s="1100">
        <f>SUM(N26:N28)</f>
        <v>6</v>
      </c>
      <c r="R25" s="1397" t="str">
        <f>IF(SUM(P26:P28)&gt;=Q25,"OK","未充足")</f>
        <v>未充足</v>
      </c>
      <c r="S25" s="264"/>
      <c r="T25" s="1425"/>
      <c r="U25" s="394"/>
      <c r="V25" s="39"/>
      <c r="W25" s="1920"/>
      <c r="X25" s="1899"/>
      <c r="Y25" s="1368" t="s">
        <v>394</v>
      </c>
      <c r="Z25" s="461"/>
      <c r="AA25" s="100"/>
      <c r="AB25" s="461"/>
      <c r="AC25" s="100"/>
      <c r="AD25" s="761"/>
      <c r="AE25" s="100"/>
      <c r="AF25" s="461"/>
      <c r="AG25" s="100"/>
      <c r="AH25" s="205">
        <v>2</v>
      </c>
      <c r="AI25" s="220"/>
      <c r="AJ25" s="140">
        <f t="shared" si="0"/>
        <v>0</v>
      </c>
      <c r="AK25" s="28"/>
      <c r="AL25" s="1455"/>
      <c r="AM25" s="1469"/>
      <c r="AN25" s="1680" t="s">
        <v>253</v>
      </c>
      <c r="AO25" s="18"/>
      <c r="AP25" s="40"/>
      <c r="AQ25" s="1925"/>
      <c r="AR25" s="1881"/>
      <c r="AS25" s="1893"/>
      <c r="AT25" s="1496" t="s">
        <v>363</v>
      </c>
      <c r="AU25" s="469"/>
      <c r="AV25" s="345"/>
      <c r="AW25" s="775"/>
      <c r="AX25" s="345"/>
      <c r="AY25" s="469"/>
      <c r="AZ25" s="1315"/>
      <c r="BA25" s="1049"/>
      <c r="BB25" s="345"/>
      <c r="BC25" s="638">
        <v>1</v>
      </c>
      <c r="BD25" s="349"/>
      <c r="BE25" s="457">
        <f t="shared" si="5"/>
        <v>0</v>
      </c>
      <c r="BF25" s="458"/>
      <c r="BG25" s="1682" t="s">
        <v>518</v>
      </c>
      <c r="BH25" s="639"/>
      <c r="BI25" s="1673"/>
      <c r="BJ25" s="10"/>
      <c r="BL25" s="704" t="s">
        <v>240</v>
      </c>
      <c r="BM25" s="1595"/>
      <c r="BN25" s="1596" t="s">
        <v>469</v>
      </c>
      <c r="BO25" s="706"/>
      <c r="BP25" s="706"/>
      <c r="BQ25" s="706"/>
      <c r="BR25" s="715">
        <v>12</v>
      </c>
      <c r="BS25" s="665"/>
      <c r="BT25" s="29"/>
      <c r="BU25" s="56"/>
      <c r="BV25" s="663"/>
      <c r="BW25" s="44"/>
      <c r="BX25" s="12"/>
      <c r="BY25" s="12"/>
    </row>
    <row r="26" spans="1:77" ht="13.5" customHeight="1" thickTop="1" thickBot="1">
      <c r="A26" s="39"/>
      <c r="B26" s="1916"/>
      <c r="C26" s="1809"/>
      <c r="D26" s="1896"/>
      <c r="E26" s="1662" t="s">
        <v>492</v>
      </c>
      <c r="F26" s="741"/>
      <c r="G26" s="279"/>
      <c r="H26" s="193"/>
      <c r="I26" s="194"/>
      <c r="J26" s="193"/>
      <c r="K26" s="1136"/>
      <c r="L26" s="193"/>
      <c r="M26" s="194"/>
      <c r="N26" s="83">
        <v>2</v>
      </c>
      <c r="O26" s="103"/>
      <c r="P26" s="126">
        <f>IF(O26&gt;0,N26,0)</f>
        <v>0</v>
      </c>
      <c r="Q26" s="198"/>
      <c r="R26" s="1393"/>
      <c r="S26" s="190"/>
      <c r="T26" s="1418" t="s">
        <v>252</v>
      </c>
      <c r="U26" s="395"/>
      <c r="V26" s="39"/>
      <c r="W26" s="1920"/>
      <c r="X26" s="1899"/>
      <c r="Y26" s="1371" t="s">
        <v>395</v>
      </c>
      <c r="Z26" s="464"/>
      <c r="AA26" s="314"/>
      <c r="AB26" s="464"/>
      <c r="AC26" s="757"/>
      <c r="AD26" s="464"/>
      <c r="AE26" s="314"/>
      <c r="AF26" s="464"/>
      <c r="AG26" s="314"/>
      <c r="AH26" s="186">
        <v>2</v>
      </c>
      <c r="AI26" s="316"/>
      <c r="AJ26" s="188">
        <f t="shared" si="0"/>
        <v>0</v>
      </c>
      <c r="AK26" s="189"/>
      <c r="AL26" s="1455"/>
      <c r="AM26" s="1465"/>
      <c r="AN26" s="1680" t="s">
        <v>253</v>
      </c>
      <c r="AO26" s="18"/>
      <c r="AP26" s="40"/>
      <c r="AQ26" s="1925"/>
      <c r="AR26" s="1882"/>
      <c r="AS26" s="1894"/>
      <c r="AT26" s="1497" t="s">
        <v>364</v>
      </c>
      <c r="AU26" s="1325"/>
      <c r="AV26" s="1326"/>
      <c r="AW26" s="1325"/>
      <c r="AX26" s="345"/>
      <c r="AY26" s="469"/>
      <c r="AZ26" s="1316"/>
      <c r="BA26" s="1049"/>
      <c r="BB26" s="345"/>
      <c r="BC26" s="84">
        <v>1</v>
      </c>
      <c r="BD26" s="107"/>
      <c r="BE26" s="179">
        <f t="shared" si="5"/>
        <v>0</v>
      </c>
      <c r="BF26" s="371"/>
      <c r="BG26" s="1628" t="s">
        <v>520</v>
      </c>
      <c r="BH26" s="640"/>
      <c r="BI26" s="1628"/>
      <c r="BJ26" s="10"/>
      <c r="BL26" s="847" t="s">
        <v>58</v>
      </c>
      <c r="BM26" s="1597"/>
      <c r="BN26" s="1598"/>
      <c r="BO26" s="850" t="s">
        <v>470</v>
      </c>
      <c r="BP26" s="849"/>
      <c r="BQ26" s="849"/>
      <c r="BR26" s="850">
        <v>2</v>
      </c>
      <c r="BS26" s="851"/>
      <c r="BT26" s="852"/>
      <c r="BU26" s="56"/>
      <c r="BV26" s="35"/>
      <c r="BW26" s="45"/>
    </row>
    <row r="27" spans="1:77" ht="13.5" customHeight="1" thickTop="1" thickBot="1">
      <c r="A27" s="39"/>
      <c r="B27" s="1916"/>
      <c r="C27" s="1809"/>
      <c r="D27" s="1896"/>
      <c r="E27" s="1663" t="s">
        <v>494</v>
      </c>
      <c r="F27" s="1317"/>
      <c r="G27" s="1318"/>
      <c r="H27" s="193"/>
      <c r="I27" s="194"/>
      <c r="J27" s="193"/>
      <c r="K27" s="1137"/>
      <c r="L27" s="193"/>
      <c r="M27" s="194"/>
      <c r="N27" s="75">
        <v>2</v>
      </c>
      <c r="O27" s="104"/>
      <c r="P27" s="127">
        <f t="shared" ref="P27:P28" si="6">IF(O27&gt;0,N27,0)</f>
        <v>0</v>
      </c>
      <c r="Q27" s="28"/>
      <c r="R27" s="1394"/>
      <c r="S27" s="330"/>
      <c r="T27" s="1423"/>
      <c r="U27" s="392"/>
      <c r="V27" s="39"/>
      <c r="W27" s="1920"/>
      <c r="X27" s="1899"/>
      <c r="Y27" s="1368" t="s">
        <v>385</v>
      </c>
      <c r="Z27" s="470"/>
      <c r="AA27" s="224"/>
      <c r="AB27" s="470"/>
      <c r="AC27" s="745"/>
      <c r="AD27" s="470"/>
      <c r="AE27" s="224"/>
      <c r="AF27" s="470"/>
      <c r="AG27" s="224"/>
      <c r="AH27" s="305">
        <v>2</v>
      </c>
      <c r="AI27" s="221"/>
      <c r="AJ27" s="197">
        <f t="shared" si="0"/>
        <v>0</v>
      </c>
      <c r="AK27" s="198"/>
      <c r="AL27" s="1455"/>
      <c r="AM27" s="1466"/>
      <c r="AN27" s="1680" t="s">
        <v>253</v>
      </c>
      <c r="AO27" s="18"/>
      <c r="AP27" s="40"/>
      <c r="AQ27" s="1925"/>
      <c r="AR27" s="1906" t="s">
        <v>322</v>
      </c>
      <c r="AS27" s="1907"/>
      <c r="AT27" s="387" t="s">
        <v>57</v>
      </c>
      <c r="AU27" s="1912"/>
      <c r="AV27" s="1913"/>
      <c r="AW27" s="1913"/>
      <c r="AX27" s="1914"/>
      <c r="AY27" s="1914"/>
      <c r="AZ27" s="1706"/>
      <c r="BA27" s="1914"/>
      <c r="BB27" s="1914"/>
      <c r="BC27" s="946"/>
      <c r="BD27" s="303"/>
      <c r="BE27" s="232">
        <f>SUM(BE28:BE29)</f>
        <v>0</v>
      </c>
      <c r="BF27" s="233">
        <v>1</v>
      </c>
      <c r="BG27" s="1534" t="str">
        <f>IF(BE27=BF27,"OK","未充足")</f>
        <v>未充足</v>
      </c>
      <c r="BH27" s="141">
        <v>1</v>
      </c>
      <c r="BI27" s="1548" t="str">
        <f>IF(BE27&gt;=BH27,"OK","未充足")</f>
        <v>未充足</v>
      </c>
      <c r="BJ27" s="164" t="s">
        <v>294</v>
      </c>
      <c r="BL27" s="1739" t="s">
        <v>548</v>
      </c>
      <c r="BM27" s="1740"/>
      <c r="BN27" s="1741"/>
      <c r="BO27" s="1742" t="s">
        <v>543</v>
      </c>
      <c r="BP27" s="1743"/>
      <c r="BQ27" s="1743"/>
      <c r="BR27" s="1743"/>
      <c r="BS27" s="1743"/>
      <c r="BT27" s="1744"/>
      <c r="BU27" s="56"/>
      <c r="BV27" s="35"/>
      <c r="BW27" s="45"/>
    </row>
    <row r="28" spans="1:77" ht="13.5" customHeight="1" thickTop="1" thickBot="1">
      <c r="A28" s="39"/>
      <c r="B28" s="1916"/>
      <c r="C28" s="1809"/>
      <c r="D28" s="1897"/>
      <c r="E28" s="1664" t="s">
        <v>493</v>
      </c>
      <c r="F28" s="300"/>
      <c r="G28" s="743"/>
      <c r="H28" s="193"/>
      <c r="I28" s="194"/>
      <c r="J28" s="193"/>
      <c r="K28" s="1138"/>
      <c r="L28" s="193"/>
      <c r="M28" s="194"/>
      <c r="N28" s="301">
        <v>2</v>
      </c>
      <c r="O28" s="108"/>
      <c r="P28" s="273">
        <f t="shared" si="6"/>
        <v>0</v>
      </c>
      <c r="Q28" s="174"/>
      <c r="R28" s="1395"/>
      <c r="S28" s="125"/>
      <c r="T28" s="1424"/>
      <c r="U28" s="394"/>
      <c r="V28" s="39"/>
      <c r="W28" s="1920"/>
      <c r="X28" s="1899"/>
      <c r="Y28" s="1368" t="s">
        <v>396</v>
      </c>
      <c r="Z28" s="461"/>
      <c r="AA28" s="100"/>
      <c r="AB28" s="461"/>
      <c r="AC28" s="100"/>
      <c r="AD28" s="461"/>
      <c r="AE28" s="763"/>
      <c r="AF28" s="650"/>
      <c r="AG28" s="100"/>
      <c r="AH28" s="205">
        <v>2</v>
      </c>
      <c r="AI28" s="220"/>
      <c r="AJ28" s="140">
        <f t="shared" si="0"/>
        <v>0</v>
      </c>
      <c r="AK28" s="189"/>
      <c r="AL28" s="1455"/>
      <c r="AM28" s="1465" t="s">
        <v>48</v>
      </c>
      <c r="AN28" s="324" t="s">
        <v>220</v>
      </c>
      <c r="AO28" s="18"/>
      <c r="AP28" s="40"/>
      <c r="AQ28" s="1925"/>
      <c r="AR28" s="1908"/>
      <c r="AS28" s="1909"/>
      <c r="AT28" s="1498" t="s">
        <v>71</v>
      </c>
      <c r="AU28" s="777"/>
      <c r="AV28" s="223"/>
      <c r="AW28" s="465"/>
      <c r="AX28" s="223"/>
      <c r="AY28" s="465"/>
      <c r="AZ28" s="1249"/>
      <c r="BA28" s="628"/>
      <c r="BB28" s="223"/>
      <c r="BC28" s="71">
        <v>1</v>
      </c>
      <c r="BD28" s="945"/>
      <c r="BE28" s="197">
        <f>IF(BD28&gt;0,BC28,0)</f>
        <v>0</v>
      </c>
      <c r="BF28" s="942"/>
      <c r="BG28" s="1838" t="s">
        <v>456</v>
      </c>
      <c r="BH28" s="1853" t="s">
        <v>194</v>
      </c>
      <c r="BI28" s="1671" t="s">
        <v>518</v>
      </c>
      <c r="BJ28" s="1599" t="s">
        <v>327</v>
      </c>
      <c r="BK28" s="36"/>
      <c r="BL28" s="14"/>
      <c r="BM28" s="209"/>
      <c r="BN28" s="666"/>
      <c r="BO28" s="665"/>
      <c r="BP28" s="665"/>
      <c r="BQ28" s="665"/>
      <c r="BR28" s="665"/>
      <c r="BS28" s="665"/>
      <c r="BT28" s="29"/>
      <c r="BU28" s="662"/>
      <c r="BV28" s="19"/>
      <c r="BW28" s="12"/>
    </row>
    <row r="29" spans="1:77" ht="13.5" customHeight="1" thickBot="1">
      <c r="A29" s="39"/>
      <c r="B29" s="1916"/>
      <c r="C29" s="1347"/>
      <c r="D29" s="1779" t="s">
        <v>129</v>
      </c>
      <c r="E29" s="1181" t="s">
        <v>226</v>
      </c>
      <c r="F29" s="1182"/>
      <c r="G29" s="1182"/>
      <c r="H29" s="1182"/>
      <c r="I29" s="1182"/>
      <c r="J29" s="1182"/>
      <c r="K29" s="1182"/>
      <c r="L29" s="1182"/>
      <c r="M29" s="1182"/>
      <c r="N29" s="1183"/>
      <c r="O29" s="1184"/>
      <c r="P29" s="1185">
        <f>SUM(P30:P31)</f>
        <v>0</v>
      </c>
      <c r="Q29" s="1186">
        <v>2</v>
      </c>
      <c r="R29" s="1398" t="str">
        <f>IF(SUM(P30:P31)&gt;=Q29,"OK","未充足")</f>
        <v>未充足</v>
      </c>
      <c r="S29" s="1186"/>
      <c r="T29" s="1426"/>
      <c r="U29" s="394"/>
      <c r="V29" s="39"/>
      <c r="W29" s="1920"/>
      <c r="X29" s="1899"/>
      <c r="Y29" s="1369" t="s">
        <v>397</v>
      </c>
      <c r="Z29" s="463"/>
      <c r="AA29" s="210"/>
      <c r="AB29" s="463"/>
      <c r="AC29" s="210"/>
      <c r="AD29" s="778"/>
      <c r="AE29" s="210"/>
      <c r="AF29" s="463"/>
      <c r="AG29" s="210"/>
      <c r="AH29" s="72">
        <v>2</v>
      </c>
      <c r="AI29" s="219"/>
      <c r="AJ29" s="217">
        <f t="shared" si="0"/>
        <v>0</v>
      </c>
      <c r="AK29" s="198"/>
      <c r="AL29" s="1455"/>
      <c r="AM29" s="1467"/>
      <c r="AN29" s="1680" t="s">
        <v>253</v>
      </c>
      <c r="AO29" s="41"/>
      <c r="AP29" s="40"/>
      <c r="AQ29" s="1925"/>
      <c r="AR29" s="1910"/>
      <c r="AS29" s="1911"/>
      <c r="AT29" s="1499" t="s">
        <v>361</v>
      </c>
      <c r="AU29" s="759"/>
      <c r="AV29" s="224"/>
      <c r="AW29" s="470"/>
      <c r="AX29" s="224"/>
      <c r="AY29" s="470"/>
      <c r="AZ29" s="1250"/>
      <c r="BA29" s="473"/>
      <c r="BB29" s="224"/>
      <c r="BC29" s="305">
        <v>1</v>
      </c>
      <c r="BD29" s="187"/>
      <c r="BE29" s="197">
        <f t="shared" ref="BE29" si="7">IF(BD29&gt;0,BC29,0)</f>
        <v>0</v>
      </c>
      <c r="BF29" s="198"/>
      <c r="BG29" s="1839"/>
      <c r="BH29" s="1854"/>
      <c r="BI29" s="1672" t="s">
        <v>479</v>
      </c>
      <c r="BJ29" s="12"/>
      <c r="BK29" s="36"/>
      <c r="BL29" s="12"/>
      <c r="BM29" s="12"/>
      <c r="BN29" s="12"/>
      <c r="BO29" s="12"/>
      <c r="BP29" s="12"/>
      <c r="BQ29" s="12"/>
      <c r="BR29" s="12"/>
      <c r="BS29" s="12"/>
      <c r="BT29" s="12"/>
      <c r="BU29" s="12"/>
      <c r="BV29" s="12"/>
      <c r="BW29" s="12"/>
    </row>
    <row r="30" spans="1:77" ht="13.5" customHeight="1" thickTop="1" thickBot="1">
      <c r="A30" s="39"/>
      <c r="B30" s="1916"/>
      <c r="C30" s="1347"/>
      <c r="D30" s="1780"/>
      <c r="E30" s="1351" t="s">
        <v>113</v>
      </c>
      <c r="F30" s="94"/>
      <c r="G30" s="736"/>
      <c r="H30" s="97"/>
      <c r="I30" s="89"/>
      <c r="J30" s="97"/>
      <c r="K30" s="89"/>
      <c r="L30" s="97"/>
      <c r="M30" s="92"/>
      <c r="N30" s="205">
        <v>2</v>
      </c>
      <c r="O30" s="103"/>
      <c r="P30" s="126">
        <f t="shared" ref="P30:P31" si="8">IF(O30&gt;0,N30,0)</f>
        <v>0</v>
      </c>
      <c r="Q30" s="28"/>
      <c r="R30" s="1956" t="s">
        <v>527</v>
      </c>
      <c r="S30" s="125"/>
      <c r="T30" s="1427"/>
      <c r="U30" s="394"/>
      <c r="V30" s="39"/>
      <c r="W30" s="1920"/>
      <c r="X30" s="1899"/>
      <c r="Y30" s="1370" t="s">
        <v>398</v>
      </c>
      <c r="Z30" s="464"/>
      <c r="AA30" s="314"/>
      <c r="AB30" s="464"/>
      <c r="AC30" s="314"/>
      <c r="AD30" s="464"/>
      <c r="AE30" s="757"/>
      <c r="AF30" s="464"/>
      <c r="AG30" s="314"/>
      <c r="AH30" s="186">
        <v>2</v>
      </c>
      <c r="AI30" s="316"/>
      <c r="AJ30" s="188">
        <f t="shared" si="0"/>
        <v>0</v>
      </c>
      <c r="AK30" s="198"/>
      <c r="AL30" s="1455"/>
      <c r="AM30" s="1469"/>
      <c r="AN30" s="1680" t="s">
        <v>253</v>
      </c>
      <c r="AO30" s="41"/>
      <c r="AP30" s="40"/>
      <c r="AQ30" s="1925"/>
      <c r="AR30" s="1840" t="s">
        <v>421</v>
      </c>
      <c r="AS30" s="1500"/>
      <c r="AT30" s="116" t="s">
        <v>237</v>
      </c>
      <c r="AU30" s="948"/>
      <c r="AV30" s="948"/>
      <c r="AW30" s="948"/>
      <c r="AX30" s="1715" t="s">
        <v>202</v>
      </c>
      <c r="AY30" s="1715"/>
      <c r="AZ30" s="1715">
        <f>IF(((SUM(BE31:BE62)+SUM(BE64:BE67))-BF30)&gt;0,(SUM(BE31:BE62)+SUM(BE64:BE67))-BF30,0)</f>
        <v>0</v>
      </c>
      <c r="BA30" s="1715" t="s">
        <v>97</v>
      </c>
      <c r="BB30" s="1715"/>
      <c r="BC30" s="418">
        <f>IF((BE30-BH30)&gt;0,BE30-BH30,0)</f>
        <v>0</v>
      </c>
      <c r="BD30" s="376"/>
      <c r="BE30" s="139">
        <f>IF(BA$68=1,SUM(BE31:BE67),SUM(BE31:BE67)+BE68)</f>
        <v>0</v>
      </c>
      <c r="BF30" s="80">
        <v>12</v>
      </c>
      <c r="BG30" s="1551" t="str">
        <f>IF((SUM(BE31:BE62)+SUM(BE64:BE67))&gt;=BF30,"OK","未充足")</f>
        <v>未充足</v>
      </c>
      <c r="BH30" s="142">
        <v>8</v>
      </c>
      <c r="BI30" s="1549" t="str">
        <f>IF(BE30&gt;=BH30,"OK","未充足")</f>
        <v>未充足</v>
      </c>
      <c r="BJ30" s="164"/>
      <c r="BK30" s="12"/>
      <c r="BL30" s="36"/>
      <c r="BM30" s="36"/>
      <c r="BN30" s="36"/>
      <c r="BO30" s="36"/>
    </row>
    <row r="31" spans="1:77" ht="13.5" customHeight="1" thickTop="1" thickBot="1">
      <c r="A31" s="39"/>
      <c r="B31" s="1916"/>
      <c r="C31" s="1348"/>
      <c r="D31" s="1781"/>
      <c r="E31" s="1344" t="s">
        <v>114</v>
      </c>
      <c r="F31" s="313"/>
      <c r="G31" s="737"/>
      <c r="H31" s="308"/>
      <c r="I31" s="272"/>
      <c r="J31" s="308"/>
      <c r="K31" s="272"/>
      <c r="L31" s="308"/>
      <c r="M31" s="185"/>
      <c r="N31" s="186">
        <v>2</v>
      </c>
      <c r="O31" s="108"/>
      <c r="P31" s="188">
        <f t="shared" si="8"/>
        <v>0</v>
      </c>
      <c r="Q31" s="189"/>
      <c r="R31" s="1957"/>
      <c r="S31" s="190"/>
      <c r="T31" s="1428"/>
      <c r="U31" s="392"/>
      <c r="V31" s="39"/>
      <c r="W31" s="1920"/>
      <c r="X31" s="1899"/>
      <c r="Y31" s="1368" t="s">
        <v>386</v>
      </c>
      <c r="Z31" s="470"/>
      <c r="AA31" s="224"/>
      <c r="AB31" s="470"/>
      <c r="AC31" s="224"/>
      <c r="AD31" s="470"/>
      <c r="AE31" s="745"/>
      <c r="AF31" s="470"/>
      <c r="AG31" s="224"/>
      <c r="AH31" s="305">
        <v>2</v>
      </c>
      <c r="AI31" s="221"/>
      <c r="AJ31" s="197">
        <f t="shared" si="0"/>
        <v>0</v>
      </c>
      <c r="AK31" s="28"/>
      <c r="AL31" s="1455"/>
      <c r="AM31" s="1466"/>
      <c r="AN31" s="1680" t="s">
        <v>253</v>
      </c>
      <c r="AO31" s="41"/>
      <c r="AP31" s="40"/>
      <c r="AQ31" s="1925"/>
      <c r="AR31" s="1841"/>
      <c r="AS31" s="1501"/>
      <c r="AT31" s="1502" t="s">
        <v>422</v>
      </c>
      <c r="AU31" s="777"/>
      <c r="AV31" s="100"/>
      <c r="AW31" s="465"/>
      <c r="AX31" s="100"/>
      <c r="AY31" s="465"/>
      <c r="AZ31" s="100"/>
      <c r="BA31" s="465"/>
      <c r="BB31" s="100"/>
      <c r="BC31" s="78">
        <v>1</v>
      </c>
      <c r="BD31" s="103"/>
      <c r="BE31" s="126">
        <f t="shared" ref="BE31:BE64" si="9">IF(BD31&gt;0,BC31,0)</f>
        <v>0</v>
      </c>
      <c r="BF31" s="444"/>
      <c r="BG31" s="1683" t="s">
        <v>518</v>
      </c>
      <c r="BH31" s="445"/>
      <c r="BI31" s="1626"/>
      <c r="BJ31" s="165"/>
      <c r="BK31" s="12"/>
      <c r="BL31" s="36"/>
      <c r="BM31" s="36"/>
      <c r="BN31" s="36"/>
      <c r="BO31" s="36"/>
    </row>
    <row r="32" spans="1:77" ht="13.5" customHeight="1" thickTop="1" thickBot="1">
      <c r="A32" s="39"/>
      <c r="B32" s="1916"/>
      <c r="C32" s="1782" t="s">
        <v>189</v>
      </c>
      <c r="D32" s="341"/>
      <c r="E32" s="380" t="s">
        <v>53</v>
      </c>
      <c r="F32" s="1113" t="s">
        <v>229</v>
      </c>
      <c r="G32" s="1114"/>
      <c r="H32" s="1114"/>
      <c r="I32" s="1114"/>
      <c r="J32" s="1114"/>
      <c r="K32" s="1114"/>
      <c r="L32" s="1114"/>
      <c r="M32" s="1114"/>
      <c r="N32" s="342"/>
      <c r="O32" s="617"/>
      <c r="P32" s="427">
        <f>P33+P45</f>
        <v>0</v>
      </c>
      <c r="Q32" s="429">
        <v>23</v>
      </c>
      <c r="R32" s="1399" t="str">
        <f>IF(P32&gt;=Q32,"OK","未充足")</f>
        <v>未充足</v>
      </c>
      <c r="S32" s="429">
        <v>21</v>
      </c>
      <c r="T32" s="1429" t="str">
        <f>IF(P32&gt;=S32,"OK","未充足")</f>
        <v>未充足</v>
      </c>
      <c r="U32" s="392"/>
      <c r="V32" s="39"/>
      <c r="W32" s="1920"/>
      <c r="X32" s="1899"/>
      <c r="Y32" s="1368" t="s">
        <v>387</v>
      </c>
      <c r="Z32" s="470"/>
      <c r="AA32" s="224"/>
      <c r="AB32" s="470"/>
      <c r="AC32" s="224"/>
      <c r="AD32" s="470"/>
      <c r="AE32" s="764"/>
      <c r="AF32" s="473"/>
      <c r="AG32" s="224"/>
      <c r="AH32" s="305">
        <v>1</v>
      </c>
      <c r="AI32" s="221"/>
      <c r="AJ32" s="197">
        <f t="shared" si="0"/>
        <v>0</v>
      </c>
      <c r="AK32" s="327"/>
      <c r="AL32" s="1455"/>
      <c r="AM32" s="1465" t="s">
        <v>48</v>
      </c>
      <c r="AN32" s="324" t="s">
        <v>220</v>
      </c>
      <c r="AO32" s="41"/>
      <c r="AP32" s="40"/>
      <c r="AQ32" s="1925"/>
      <c r="AR32" s="1841"/>
      <c r="AS32" s="1501"/>
      <c r="AT32" s="1503" t="s">
        <v>423</v>
      </c>
      <c r="AU32" s="778"/>
      <c r="AV32" s="210"/>
      <c r="AW32" s="463"/>
      <c r="AX32" s="210"/>
      <c r="AY32" s="463"/>
      <c r="AZ32" s="210"/>
      <c r="BA32" s="463"/>
      <c r="BB32" s="210"/>
      <c r="BC32" s="74">
        <v>1</v>
      </c>
      <c r="BD32" s="104"/>
      <c r="BE32" s="127">
        <f t="shared" si="9"/>
        <v>0</v>
      </c>
      <c r="BF32" s="443"/>
      <c r="BG32" s="1684" t="s">
        <v>518</v>
      </c>
      <c r="BH32" s="198"/>
      <c r="BI32" s="1627"/>
      <c r="BJ32" s="1"/>
      <c r="BK32" s="12"/>
      <c r="BL32" s="36"/>
      <c r="BM32" s="36"/>
      <c r="BN32" s="36"/>
      <c r="BO32" s="36"/>
    </row>
    <row r="33" spans="1:67" ht="13.5" customHeight="1" thickBot="1">
      <c r="A33" s="39"/>
      <c r="B33" s="1916"/>
      <c r="C33" s="1783"/>
      <c r="D33" s="1785" t="s">
        <v>186</v>
      </c>
      <c r="E33" s="337" t="s">
        <v>227</v>
      </c>
      <c r="F33" s="338"/>
      <c r="G33" s="338"/>
      <c r="H33" s="338"/>
      <c r="I33" s="338"/>
      <c r="J33" s="338"/>
      <c r="K33" s="338"/>
      <c r="L33" s="338"/>
      <c r="M33" s="338"/>
      <c r="N33" s="339"/>
      <c r="O33" s="312"/>
      <c r="P33" s="340">
        <f>SUM(P34:P43)</f>
        <v>0</v>
      </c>
      <c r="Q33" s="1101">
        <f>SUM(N34:N43)</f>
        <v>13</v>
      </c>
      <c r="R33" s="1400" t="str">
        <f>IF(SUM(P34:P43)&gt;=Q33,"OK","未充足")</f>
        <v>未充足</v>
      </c>
      <c r="S33" s="265"/>
      <c r="T33" s="1430"/>
      <c r="U33" s="396"/>
      <c r="V33" s="39"/>
      <c r="W33" s="1920"/>
      <c r="X33" s="1899"/>
      <c r="Y33" s="1368" t="s">
        <v>374</v>
      </c>
      <c r="Z33" s="470"/>
      <c r="AA33" s="224"/>
      <c r="AB33" s="470"/>
      <c r="AC33" s="224"/>
      <c r="AD33" s="470"/>
      <c r="AE33" s="224"/>
      <c r="AF33" s="1937"/>
      <c r="AG33" s="1938"/>
      <c r="AH33" s="305">
        <v>2</v>
      </c>
      <c r="AI33" s="221"/>
      <c r="AJ33" s="197">
        <f t="shared" si="0"/>
        <v>0</v>
      </c>
      <c r="AK33" s="198"/>
      <c r="AL33" s="1455"/>
      <c r="AM33" s="1466"/>
      <c r="AN33" s="324"/>
      <c r="AO33" s="41"/>
      <c r="AP33" s="40"/>
      <c r="AQ33" s="1925"/>
      <c r="AR33" s="1841"/>
      <c r="AS33" s="1501"/>
      <c r="AT33" s="1503" t="s">
        <v>424</v>
      </c>
      <c r="AU33" s="778"/>
      <c r="AV33" s="210"/>
      <c r="AW33" s="463"/>
      <c r="AX33" s="210"/>
      <c r="AY33" s="463"/>
      <c r="AZ33" s="210"/>
      <c r="BA33" s="463"/>
      <c r="BB33" s="210"/>
      <c r="BC33" s="74">
        <v>1</v>
      </c>
      <c r="BD33" s="104"/>
      <c r="BE33" s="127">
        <f t="shared" si="9"/>
        <v>0</v>
      </c>
      <c r="BF33" s="442"/>
      <c r="BG33" s="1627" t="s">
        <v>518</v>
      </c>
      <c r="BH33" s="442"/>
      <c r="BI33" s="1627"/>
      <c r="BJ33" s="1"/>
      <c r="BK33" s="12"/>
      <c r="BL33" s="36"/>
      <c r="BM33" s="36"/>
      <c r="BN33" s="36"/>
      <c r="BO33" s="36"/>
    </row>
    <row r="34" spans="1:67" ht="13.5" customHeight="1" thickTop="1" thickBot="1">
      <c r="A34" s="39"/>
      <c r="B34" s="1916"/>
      <c r="C34" s="1783"/>
      <c r="D34" s="1786"/>
      <c r="E34" s="1665" t="s">
        <v>130</v>
      </c>
      <c r="F34" s="97"/>
      <c r="G34" s="758"/>
      <c r="H34" s="1319"/>
      <c r="I34" s="336"/>
      <c r="J34" s="97"/>
      <c r="K34" s="89"/>
      <c r="L34" s="97"/>
      <c r="M34" s="92"/>
      <c r="N34" s="226">
        <v>1</v>
      </c>
      <c r="O34" s="310"/>
      <c r="P34" s="197">
        <f>IF(O34&gt;0,N34,0)</f>
        <v>0</v>
      </c>
      <c r="Q34" s="327"/>
      <c r="R34" s="1401"/>
      <c r="S34" s="328"/>
      <c r="T34" s="1431" t="s">
        <v>252</v>
      </c>
      <c r="U34" s="392"/>
      <c r="V34" s="39"/>
      <c r="W34" s="1920"/>
      <c r="X34" s="1900"/>
      <c r="Y34" s="1372" t="s">
        <v>388</v>
      </c>
      <c r="Z34" s="468"/>
      <c r="AA34" s="91"/>
      <c r="AB34" s="468"/>
      <c r="AC34" s="91"/>
      <c r="AD34" s="468"/>
      <c r="AE34" s="91"/>
      <c r="AF34" s="1939"/>
      <c r="AG34" s="1940"/>
      <c r="AH34" s="73">
        <v>10</v>
      </c>
      <c r="AI34" s="155"/>
      <c r="AJ34" s="140">
        <f t="shared" si="0"/>
        <v>0</v>
      </c>
      <c r="AK34" s="28"/>
      <c r="AL34" s="1395"/>
      <c r="AM34" s="131"/>
      <c r="AN34" s="123"/>
      <c r="AO34" s="18"/>
      <c r="AP34" s="40"/>
      <c r="AQ34" s="1925"/>
      <c r="AR34" s="1841"/>
      <c r="AS34" s="1501"/>
      <c r="AT34" s="1504" t="s">
        <v>425</v>
      </c>
      <c r="AU34" s="779"/>
      <c r="AV34" s="295"/>
      <c r="AW34" s="462"/>
      <c r="AX34" s="295"/>
      <c r="AY34" s="462"/>
      <c r="AZ34" s="295"/>
      <c r="BA34" s="462"/>
      <c r="BB34" s="295"/>
      <c r="BC34" s="199">
        <v>1</v>
      </c>
      <c r="BD34" s="175"/>
      <c r="BE34" s="137">
        <f t="shared" si="9"/>
        <v>0</v>
      </c>
      <c r="BF34" s="54"/>
      <c r="BG34" s="1625" t="s">
        <v>518</v>
      </c>
      <c r="BH34" s="180"/>
      <c r="BI34" s="1625"/>
      <c r="BJ34" s="117"/>
      <c r="BK34" s="12"/>
      <c r="BL34" s="36"/>
      <c r="BM34" s="36"/>
      <c r="BN34" s="36"/>
      <c r="BO34" s="36"/>
    </row>
    <row r="35" spans="1:67" ht="13.5" customHeight="1" thickBot="1">
      <c r="A35" s="39"/>
      <c r="B35" s="1916"/>
      <c r="C35" s="1783"/>
      <c r="D35" s="1786"/>
      <c r="E35" s="1661" t="s">
        <v>3</v>
      </c>
      <c r="F35" s="1209"/>
      <c r="G35" s="224"/>
      <c r="H35" s="434"/>
      <c r="I35" s="100"/>
      <c r="J35" s="97"/>
      <c r="K35" s="92"/>
      <c r="L35" s="97"/>
      <c r="M35" s="92"/>
      <c r="N35" s="226">
        <v>1</v>
      </c>
      <c r="O35" s="221"/>
      <c r="P35" s="197">
        <f>IF(O35&gt;0,N35,0)</f>
        <v>0</v>
      </c>
      <c r="Q35" s="198"/>
      <c r="R35" s="1402"/>
      <c r="S35" s="323"/>
      <c r="T35" s="1432"/>
      <c r="U35" s="397"/>
      <c r="V35" s="39"/>
      <c r="W35" s="1920"/>
      <c r="X35" s="1842" t="s">
        <v>399</v>
      </c>
      <c r="Y35" s="618" t="s">
        <v>231</v>
      </c>
      <c r="Z35" s="619"/>
      <c r="AA35" s="619"/>
      <c r="AB35" s="619"/>
      <c r="AC35" s="619"/>
      <c r="AD35" s="619"/>
      <c r="AE35" s="619"/>
      <c r="AF35" s="619"/>
      <c r="AG35" s="619"/>
      <c r="AH35" s="620"/>
      <c r="AI35" s="621"/>
      <c r="AJ35" s="622">
        <f>SUM(AJ36:AJ46)</f>
        <v>0</v>
      </c>
      <c r="AK35" s="623">
        <v>6</v>
      </c>
      <c r="AL35" s="1456" t="str">
        <f>IF(AJ35&gt;=AK35,"OK","未充足")</f>
        <v>未充足</v>
      </c>
      <c r="AM35" s="623">
        <v>2</v>
      </c>
      <c r="AN35" s="1470" t="str">
        <f>IF(AJ35&gt;=AM35,"OK","未充足")</f>
        <v>未充足</v>
      </c>
      <c r="AO35" s="18"/>
      <c r="AP35" s="40"/>
      <c r="AQ35" s="1925"/>
      <c r="AR35" s="1841"/>
      <c r="AS35" s="1501"/>
      <c r="AT35" s="1505" t="s">
        <v>426</v>
      </c>
      <c r="AU35" s="459"/>
      <c r="AV35" s="780"/>
      <c r="AW35" s="459"/>
      <c r="AX35" s="438"/>
      <c r="AY35" s="459"/>
      <c r="AZ35" s="438"/>
      <c r="BA35" s="459"/>
      <c r="BB35" s="438"/>
      <c r="BC35" s="439">
        <v>2</v>
      </c>
      <c r="BD35" s="440"/>
      <c r="BE35" s="441">
        <f t="shared" si="9"/>
        <v>0</v>
      </c>
      <c r="BF35" s="968"/>
      <c r="BG35" s="1799" t="s">
        <v>454</v>
      </c>
      <c r="BH35" s="50"/>
      <c r="BI35" s="1550" t="s">
        <v>252</v>
      </c>
      <c r="BJ35" s="117"/>
      <c r="BK35" s="12"/>
      <c r="BL35" s="36"/>
      <c r="BM35" s="36"/>
      <c r="BN35" s="36"/>
      <c r="BO35" s="36"/>
    </row>
    <row r="36" spans="1:67" ht="13.5" customHeight="1" thickTop="1">
      <c r="A36" s="39"/>
      <c r="B36" s="1916"/>
      <c r="C36" s="1783"/>
      <c r="D36" s="1786"/>
      <c r="E36" s="1660" t="s">
        <v>131</v>
      </c>
      <c r="F36" s="738"/>
      <c r="G36" s="100"/>
      <c r="H36" s="434"/>
      <c r="I36" s="100"/>
      <c r="J36" s="97"/>
      <c r="K36" s="1133"/>
      <c r="L36" s="97"/>
      <c r="M36" s="92"/>
      <c r="N36" s="83">
        <v>2</v>
      </c>
      <c r="O36" s="220"/>
      <c r="P36" s="126">
        <f t="shared" ref="P36:P43" si="10">IF(O36&gt;0,N36,0)</f>
        <v>0</v>
      </c>
      <c r="Q36" s="28"/>
      <c r="R36" s="1395"/>
      <c r="S36" s="131"/>
      <c r="T36" s="1420" t="s">
        <v>252</v>
      </c>
      <c r="U36" s="145"/>
      <c r="V36" s="39"/>
      <c r="W36" s="1920"/>
      <c r="X36" s="1843"/>
      <c r="Y36" s="1373" t="s">
        <v>402</v>
      </c>
      <c r="Z36" s="465"/>
      <c r="AA36" s="630"/>
      <c r="AB36" s="628"/>
      <c r="AC36" s="630"/>
      <c r="AD36" s="765"/>
      <c r="AE36" s="223"/>
      <c r="AF36" s="465"/>
      <c r="AG36" s="210"/>
      <c r="AH36" s="74">
        <v>1</v>
      </c>
      <c r="AI36" s="218"/>
      <c r="AJ36" s="217">
        <f t="shared" si="0"/>
        <v>0</v>
      </c>
      <c r="AK36" s="23"/>
      <c r="AL36" s="1403"/>
      <c r="AM36" s="130"/>
      <c r="AN36" s="1008"/>
      <c r="AO36" s="41"/>
      <c r="AP36" s="40"/>
      <c r="AQ36" s="1925"/>
      <c r="AR36" s="1841"/>
      <c r="AS36" s="1501"/>
      <c r="AT36" s="1506" t="s">
        <v>427</v>
      </c>
      <c r="AU36" s="460"/>
      <c r="AV36" s="781"/>
      <c r="AW36" s="460"/>
      <c r="AX36" s="298"/>
      <c r="AY36" s="460"/>
      <c r="AZ36" s="298"/>
      <c r="BA36" s="460"/>
      <c r="BB36" s="298"/>
      <c r="BC36" s="375">
        <v>2</v>
      </c>
      <c r="BD36" s="306"/>
      <c r="BE36" s="140">
        <f t="shared" si="9"/>
        <v>0</v>
      </c>
      <c r="BF36" s="54"/>
      <c r="BG36" s="1800"/>
      <c r="BH36" s="180"/>
      <c r="BI36" s="1557"/>
      <c r="BJ36" s="117"/>
      <c r="BK36" s="12"/>
    </row>
    <row r="37" spans="1:67" ht="13.5" customHeight="1">
      <c r="A37" s="39"/>
      <c r="B37" s="1916"/>
      <c r="C37" s="1783"/>
      <c r="D37" s="1786"/>
      <c r="E37" s="1666" t="s">
        <v>2</v>
      </c>
      <c r="F37" s="731"/>
      <c r="G37" s="210"/>
      <c r="H37" s="85"/>
      <c r="I37" s="210"/>
      <c r="J37" s="95"/>
      <c r="K37" s="1133"/>
      <c r="L37" s="95"/>
      <c r="M37" s="93"/>
      <c r="N37" s="75">
        <v>2</v>
      </c>
      <c r="O37" s="219"/>
      <c r="P37" s="127">
        <f t="shared" si="10"/>
        <v>0</v>
      </c>
      <c r="Q37" s="23"/>
      <c r="R37" s="1403"/>
      <c r="S37" s="130"/>
      <c r="T37" s="1433" t="s">
        <v>252</v>
      </c>
      <c r="U37" s="145"/>
      <c r="V37" s="39"/>
      <c r="W37" s="1920"/>
      <c r="X37" s="1843"/>
      <c r="Y37" s="1371" t="s">
        <v>403</v>
      </c>
      <c r="Z37" s="463"/>
      <c r="AA37" s="631"/>
      <c r="AB37" s="471"/>
      <c r="AC37" s="631"/>
      <c r="AD37" s="766"/>
      <c r="AE37" s="210"/>
      <c r="AF37" s="463"/>
      <c r="AG37" s="210"/>
      <c r="AH37" s="74">
        <v>1</v>
      </c>
      <c r="AI37" s="219"/>
      <c r="AJ37" s="217">
        <f t="shared" si="0"/>
        <v>0</v>
      </c>
      <c r="AK37" s="23"/>
      <c r="AL37" s="1403"/>
      <c r="AM37" s="130"/>
      <c r="AN37" s="1008"/>
      <c r="AO37" s="41"/>
      <c r="AP37" s="40"/>
      <c r="AQ37" s="1925"/>
      <c r="AR37" s="1841"/>
      <c r="AS37" s="1501"/>
      <c r="AT37" s="435" t="s">
        <v>428</v>
      </c>
      <c r="AU37" s="470"/>
      <c r="AV37" s="745"/>
      <c r="AW37" s="470"/>
      <c r="AX37" s="224"/>
      <c r="AY37" s="470"/>
      <c r="AZ37" s="224"/>
      <c r="BA37" s="470"/>
      <c r="BB37" s="224"/>
      <c r="BC37" s="436">
        <v>2</v>
      </c>
      <c r="BD37" s="221"/>
      <c r="BE37" s="480">
        <f t="shared" si="9"/>
        <v>0</v>
      </c>
      <c r="BF37" s="453"/>
      <c r="BG37" s="1801" t="s">
        <v>454</v>
      </c>
      <c r="BH37" s="453"/>
      <c r="BI37" s="1558"/>
      <c r="BJ37" s="165"/>
      <c r="BK37" s="12"/>
    </row>
    <row r="38" spans="1:67" ht="13.5" customHeight="1">
      <c r="A38" s="39"/>
      <c r="B38" s="1916"/>
      <c r="C38" s="1783"/>
      <c r="D38" s="1786"/>
      <c r="E38" s="1352" t="s">
        <v>365</v>
      </c>
      <c r="F38" s="85"/>
      <c r="G38" s="210"/>
      <c r="H38" s="746"/>
      <c r="I38" s="210"/>
      <c r="J38" s="95"/>
      <c r="K38" s="1133"/>
      <c r="L38" s="95"/>
      <c r="M38" s="93"/>
      <c r="N38" s="75">
        <v>1</v>
      </c>
      <c r="O38" s="219"/>
      <c r="P38" s="127">
        <f t="shared" si="10"/>
        <v>0</v>
      </c>
      <c r="Q38" s="23"/>
      <c r="R38" s="1747" t="s">
        <v>551</v>
      </c>
      <c r="S38" s="130"/>
      <c r="T38" s="1433" t="s">
        <v>253</v>
      </c>
      <c r="U38" s="145"/>
      <c r="V38" s="39"/>
      <c r="W38" s="1920"/>
      <c r="X38" s="1843"/>
      <c r="Y38" s="1374" t="s">
        <v>404</v>
      </c>
      <c r="Z38" s="463"/>
      <c r="AA38" s="631"/>
      <c r="AB38" s="471"/>
      <c r="AC38" s="631"/>
      <c r="AD38" s="766"/>
      <c r="AE38" s="210"/>
      <c r="AF38" s="463"/>
      <c r="AG38" s="210"/>
      <c r="AH38" s="74">
        <v>1</v>
      </c>
      <c r="AI38" s="219"/>
      <c r="AJ38" s="217">
        <f t="shared" si="0"/>
        <v>0</v>
      </c>
      <c r="AK38" s="23"/>
      <c r="AL38" s="1403"/>
      <c r="AM38" s="130"/>
      <c r="AN38" s="1008"/>
      <c r="AO38" s="41"/>
      <c r="AP38" s="40"/>
      <c r="AQ38" s="1925"/>
      <c r="AR38" s="1841"/>
      <c r="AS38" s="1501"/>
      <c r="AT38" s="1506" t="s">
        <v>429</v>
      </c>
      <c r="AU38" s="460"/>
      <c r="AV38" s="781"/>
      <c r="AW38" s="460"/>
      <c r="AX38" s="298"/>
      <c r="AY38" s="460"/>
      <c r="AZ38" s="298"/>
      <c r="BA38" s="460"/>
      <c r="BB38" s="298"/>
      <c r="BC38" s="299">
        <v>2</v>
      </c>
      <c r="BD38" s="107"/>
      <c r="BE38" s="179">
        <f t="shared" si="9"/>
        <v>0</v>
      </c>
      <c r="BF38" s="54"/>
      <c r="BG38" s="1802"/>
      <c r="BH38" s="54"/>
      <c r="BI38" s="1559"/>
      <c r="BJ38" s="1"/>
      <c r="BK38" s="12"/>
    </row>
    <row r="39" spans="1:67" ht="13.5" customHeight="1">
      <c r="A39" s="39"/>
      <c r="B39" s="1916"/>
      <c r="C39" s="1783"/>
      <c r="D39" s="1786"/>
      <c r="E39" s="1353" t="s">
        <v>366</v>
      </c>
      <c r="F39" s="85"/>
      <c r="G39" s="210"/>
      <c r="H39" s="746"/>
      <c r="I39" s="210"/>
      <c r="J39" s="95"/>
      <c r="K39" s="1133"/>
      <c r="L39" s="95"/>
      <c r="M39" s="93"/>
      <c r="N39" s="75">
        <v>1</v>
      </c>
      <c r="O39" s="219"/>
      <c r="P39" s="127">
        <f t="shared" si="10"/>
        <v>0</v>
      </c>
      <c r="Q39" s="23"/>
      <c r="R39" s="1747" t="s">
        <v>552</v>
      </c>
      <c r="S39" s="130"/>
      <c r="T39" s="1433" t="s">
        <v>253</v>
      </c>
      <c r="U39" s="145"/>
      <c r="V39" s="39"/>
      <c r="W39" s="1920"/>
      <c r="X39" s="1843"/>
      <c r="Y39" s="1374" t="s">
        <v>400</v>
      </c>
      <c r="Z39" s="463"/>
      <c r="AA39" s="631"/>
      <c r="AB39" s="471"/>
      <c r="AC39" s="631"/>
      <c r="AD39" s="766"/>
      <c r="AE39" s="210"/>
      <c r="AF39" s="463"/>
      <c r="AG39" s="210"/>
      <c r="AH39" s="74">
        <v>1</v>
      </c>
      <c r="AI39" s="219"/>
      <c r="AJ39" s="217">
        <f t="shared" si="0"/>
        <v>0</v>
      </c>
      <c r="AK39" s="23"/>
      <c r="AL39" s="1403"/>
      <c r="AM39" s="130"/>
      <c r="AN39" s="1008"/>
      <c r="AO39" s="41"/>
      <c r="AP39" s="40"/>
      <c r="AQ39" s="1925"/>
      <c r="AR39" s="1841"/>
      <c r="AS39" s="1501"/>
      <c r="AT39" s="1507" t="s">
        <v>430</v>
      </c>
      <c r="AU39" s="461"/>
      <c r="AV39" s="758"/>
      <c r="AW39" s="461"/>
      <c r="AX39" s="100"/>
      <c r="AY39" s="461"/>
      <c r="AZ39" s="100"/>
      <c r="BA39" s="461"/>
      <c r="BB39" s="100"/>
      <c r="BC39" s="159">
        <v>2</v>
      </c>
      <c r="BD39" s="106"/>
      <c r="BE39" s="126">
        <f t="shared" si="9"/>
        <v>0</v>
      </c>
      <c r="BF39" s="28"/>
      <c r="BG39" s="1803" t="s">
        <v>454</v>
      </c>
      <c r="BH39" s="195"/>
      <c r="BI39" s="1560"/>
      <c r="BJ39" s="12"/>
      <c r="BK39" s="12"/>
    </row>
    <row r="40" spans="1:67" ht="13.5" customHeight="1">
      <c r="A40" s="39"/>
      <c r="B40" s="1916"/>
      <c r="C40" s="1783"/>
      <c r="D40" s="1786"/>
      <c r="E40" s="1351" t="s">
        <v>367</v>
      </c>
      <c r="F40" s="85"/>
      <c r="G40" s="210"/>
      <c r="H40" s="746"/>
      <c r="I40" s="210"/>
      <c r="J40" s="95"/>
      <c r="K40" s="1133"/>
      <c r="L40" s="95"/>
      <c r="M40" s="93"/>
      <c r="N40" s="75">
        <v>1</v>
      </c>
      <c r="O40" s="219"/>
      <c r="P40" s="127">
        <f t="shared" si="10"/>
        <v>0</v>
      </c>
      <c r="Q40" s="23"/>
      <c r="R40" s="1747" t="s">
        <v>551</v>
      </c>
      <c r="S40" s="130"/>
      <c r="T40" s="1415"/>
      <c r="U40" s="145"/>
      <c r="V40" s="39"/>
      <c r="W40" s="1920"/>
      <c r="X40" s="1843"/>
      <c r="Y40" s="1374" t="s">
        <v>405</v>
      </c>
      <c r="Z40" s="463"/>
      <c r="AA40" s="631"/>
      <c r="AB40" s="471"/>
      <c r="AC40" s="631"/>
      <c r="AD40" s="471"/>
      <c r="AE40" s="756"/>
      <c r="AF40" s="463"/>
      <c r="AG40" s="210"/>
      <c r="AH40" s="74">
        <v>1</v>
      </c>
      <c r="AI40" s="219"/>
      <c r="AJ40" s="217">
        <f t="shared" si="0"/>
        <v>0</v>
      </c>
      <c r="AK40" s="23"/>
      <c r="AL40" s="1403"/>
      <c r="AM40" s="130"/>
      <c r="AN40" s="1008"/>
      <c r="AO40" s="41"/>
      <c r="AP40" s="40"/>
      <c r="AQ40" s="1925"/>
      <c r="AR40" s="1841"/>
      <c r="AS40" s="1501"/>
      <c r="AT40" s="1506" t="s">
        <v>431</v>
      </c>
      <c r="AU40" s="462"/>
      <c r="AV40" s="782"/>
      <c r="AW40" s="462"/>
      <c r="AX40" s="295"/>
      <c r="AY40" s="462"/>
      <c r="AZ40" s="295"/>
      <c r="BA40" s="462"/>
      <c r="BB40" s="295"/>
      <c r="BC40" s="173">
        <v>2</v>
      </c>
      <c r="BD40" s="175"/>
      <c r="BE40" s="137">
        <f t="shared" si="9"/>
        <v>0</v>
      </c>
      <c r="BF40" s="174"/>
      <c r="BG40" s="1804"/>
      <c r="BH40" s="174"/>
      <c r="BI40" s="1561"/>
      <c r="BJ40" s="164"/>
      <c r="BK40" s="12"/>
    </row>
    <row r="41" spans="1:67" ht="13.5" customHeight="1">
      <c r="A41" s="39"/>
      <c r="B41" s="1916"/>
      <c r="C41" s="1783"/>
      <c r="D41" s="1786"/>
      <c r="E41" s="1354" t="s">
        <v>368</v>
      </c>
      <c r="F41" s="85"/>
      <c r="G41" s="210"/>
      <c r="H41" s="746"/>
      <c r="I41" s="210"/>
      <c r="J41" s="95"/>
      <c r="K41" s="1133"/>
      <c r="L41" s="95"/>
      <c r="M41" s="93"/>
      <c r="N41" s="75">
        <v>1</v>
      </c>
      <c r="O41" s="219"/>
      <c r="P41" s="127">
        <f t="shared" si="10"/>
        <v>0</v>
      </c>
      <c r="Q41" s="23"/>
      <c r="R41" s="1747" t="s">
        <v>552</v>
      </c>
      <c r="S41" s="130"/>
      <c r="T41" s="1415"/>
      <c r="U41" s="145"/>
      <c r="V41" s="39"/>
      <c r="W41" s="1920"/>
      <c r="X41" s="1843"/>
      <c r="Y41" s="1375" t="s">
        <v>406</v>
      </c>
      <c r="Z41" s="464"/>
      <c r="AA41" s="632"/>
      <c r="AB41" s="472"/>
      <c r="AC41" s="632"/>
      <c r="AD41" s="472"/>
      <c r="AE41" s="757"/>
      <c r="AF41" s="464"/>
      <c r="AG41" s="314"/>
      <c r="AH41" s="315">
        <v>1</v>
      </c>
      <c r="AI41" s="316"/>
      <c r="AJ41" s="188">
        <f t="shared" si="0"/>
        <v>0</v>
      </c>
      <c r="AK41" s="189"/>
      <c r="AL41" s="1407"/>
      <c r="AM41" s="325"/>
      <c r="AN41" s="1009"/>
      <c r="AO41" s="41"/>
      <c r="AP41" s="40"/>
      <c r="AQ41" s="1925"/>
      <c r="AR41" s="1841"/>
      <c r="AS41" s="1501"/>
      <c r="AT41" s="1502" t="s">
        <v>432</v>
      </c>
      <c r="AU41" s="461"/>
      <c r="AV41" s="758"/>
      <c r="AW41" s="461"/>
      <c r="AX41" s="100"/>
      <c r="AY41" s="461"/>
      <c r="AZ41" s="100"/>
      <c r="BA41" s="461"/>
      <c r="BB41" s="100"/>
      <c r="BC41" s="159">
        <v>2</v>
      </c>
      <c r="BD41" s="106"/>
      <c r="BE41" s="126">
        <f t="shared" si="9"/>
        <v>0</v>
      </c>
      <c r="BF41" s="969"/>
      <c r="BG41" s="1552"/>
      <c r="BH41" s="448"/>
      <c r="BI41" s="1562"/>
      <c r="BJ41" s="164"/>
      <c r="BK41" s="12"/>
    </row>
    <row r="42" spans="1:67" ht="13.5" customHeight="1">
      <c r="A42" s="39"/>
      <c r="B42" s="1916"/>
      <c r="C42" s="1783"/>
      <c r="D42" s="1786"/>
      <c r="E42" s="1666" t="s">
        <v>136</v>
      </c>
      <c r="F42" s="85"/>
      <c r="G42" s="756"/>
      <c r="H42" s="95"/>
      <c r="I42" s="210"/>
      <c r="J42" s="95"/>
      <c r="K42" s="93"/>
      <c r="L42" s="95"/>
      <c r="M42" s="93"/>
      <c r="N42" s="75">
        <v>1</v>
      </c>
      <c r="O42" s="219"/>
      <c r="P42" s="127">
        <f t="shared" si="10"/>
        <v>0</v>
      </c>
      <c r="Q42" s="23"/>
      <c r="R42" s="1403"/>
      <c r="S42" s="130"/>
      <c r="T42" s="1415"/>
      <c r="U42" s="145"/>
      <c r="V42" s="39"/>
      <c r="W42" s="1920"/>
      <c r="X42" s="1843"/>
      <c r="Y42" s="1376" t="s">
        <v>407</v>
      </c>
      <c r="Z42" s="470"/>
      <c r="AA42" s="633"/>
      <c r="AB42" s="473"/>
      <c r="AC42" s="633"/>
      <c r="AD42" s="473"/>
      <c r="AE42" s="745"/>
      <c r="AF42" s="470"/>
      <c r="AG42" s="224"/>
      <c r="AH42" s="334">
        <v>1</v>
      </c>
      <c r="AI42" s="221"/>
      <c r="AJ42" s="197">
        <f t="shared" si="0"/>
        <v>0</v>
      </c>
      <c r="AK42" s="198"/>
      <c r="AL42" s="1402"/>
      <c r="AM42" s="323"/>
      <c r="AN42" s="1004"/>
      <c r="AO42" s="41"/>
      <c r="AP42" s="40"/>
      <c r="AQ42" s="1925"/>
      <c r="AR42" s="1841"/>
      <c r="AS42" s="1501"/>
      <c r="AT42" s="1631" t="s">
        <v>485</v>
      </c>
      <c r="AU42" s="463"/>
      <c r="AV42" s="756"/>
      <c r="AW42" s="463"/>
      <c r="AX42" s="210"/>
      <c r="AY42" s="463"/>
      <c r="AZ42" s="210"/>
      <c r="BA42" s="463"/>
      <c r="BB42" s="210"/>
      <c r="BC42" s="81">
        <v>2</v>
      </c>
      <c r="BD42" s="104"/>
      <c r="BE42" s="127">
        <f t="shared" si="9"/>
        <v>0</v>
      </c>
      <c r="BF42" s="442"/>
      <c r="BG42" s="1553"/>
      <c r="BH42" s="447"/>
      <c r="BI42" s="1563"/>
      <c r="BJ42" s="162"/>
      <c r="BK42" s="12"/>
    </row>
    <row r="43" spans="1:67" ht="13.5" customHeight="1">
      <c r="A43" s="39"/>
      <c r="B43" s="1916"/>
      <c r="C43" s="1783"/>
      <c r="D43" s="1787"/>
      <c r="E43" s="1344" t="s">
        <v>137</v>
      </c>
      <c r="F43" s="207"/>
      <c r="G43" s="295"/>
      <c r="H43" s="275"/>
      <c r="I43" s="295"/>
      <c r="J43" s="275"/>
      <c r="K43" s="747"/>
      <c r="L43" s="275"/>
      <c r="M43" s="276"/>
      <c r="N43" s="307">
        <v>2</v>
      </c>
      <c r="O43" s="277"/>
      <c r="P43" s="137">
        <f t="shared" si="10"/>
        <v>0</v>
      </c>
      <c r="Q43" s="174"/>
      <c r="R43" s="1404"/>
      <c r="S43" s="278"/>
      <c r="T43" s="1416"/>
      <c r="U43" s="392"/>
      <c r="V43" s="39"/>
      <c r="W43" s="1920"/>
      <c r="X43" s="1843"/>
      <c r="Y43" s="1376" t="s">
        <v>408</v>
      </c>
      <c r="Z43" s="470"/>
      <c r="AA43" s="633"/>
      <c r="AB43" s="473"/>
      <c r="AC43" s="633"/>
      <c r="AD43" s="473"/>
      <c r="AE43" s="745"/>
      <c r="AF43" s="470"/>
      <c r="AG43" s="224"/>
      <c r="AH43" s="334">
        <v>1</v>
      </c>
      <c r="AI43" s="221"/>
      <c r="AJ43" s="197">
        <f t="shared" si="0"/>
        <v>0</v>
      </c>
      <c r="AK43" s="198"/>
      <c r="AL43" s="1402"/>
      <c r="AM43" s="323"/>
      <c r="AN43" s="1004"/>
      <c r="AO43" s="41"/>
      <c r="AP43" s="40"/>
      <c r="AQ43" s="1925"/>
      <c r="AR43" s="1841"/>
      <c r="AS43" s="1501"/>
      <c r="AT43" s="1375" t="s">
        <v>433</v>
      </c>
      <c r="AU43" s="464"/>
      <c r="AV43" s="756"/>
      <c r="AW43" s="463"/>
      <c r="AX43" s="210"/>
      <c r="AY43" s="463"/>
      <c r="AZ43" s="210"/>
      <c r="BA43" s="463"/>
      <c r="BB43" s="210"/>
      <c r="BC43" s="81">
        <v>2</v>
      </c>
      <c r="BD43" s="104"/>
      <c r="BE43" s="127">
        <f t="shared" si="9"/>
        <v>0</v>
      </c>
      <c r="BF43" s="365"/>
      <c r="BG43" s="1553"/>
      <c r="BH43" s="351"/>
      <c r="BI43" s="1564"/>
      <c r="BK43" s="12"/>
    </row>
    <row r="44" spans="1:67" ht="13.5" customHeight="1" thickBot="1">
      <c r="A44" s="39"/>
      <c r="B44" s="1916"/>
      <c r="C44" s="1783"/>
      <c r="D44" s="1128" t="s">
        <v>301</v>
      </c>
      <c r="E44" s="1635" t="s">
        <v>16</v>
      </c>
      <c r="F44" s="99"/>
      <c r="G44" s="748"/>
      <c r="H44" s="99"/>
      <c r="I44" s="660"/>
      <c r="J44" s="99"/>
      <c r="K44" s="660"/>
      <c r="L44" s="99"/>
      <c r="M44" s="91"/>
      <c r="N44" s="76">
        <v>1</v>
      </c>
      <c r="O44" s="155"/>
      <c r="P44" s="197">
        <f>IF(O44&gt;0,N44,0)</f>
        <v>0</v>
      </c>
      <c r="Q44" s="1604" t="s">
        <v>251</v>
      </c>
      <c r="R44" s="1709" t="s">
        <v>528</v>
      </c>
      <c r="S44" s="274"/>
      <c r="T44" s="1434" t="s">
        <v>252</v>
      </c>
      <c r="U44" s="392"/>
      <c r="V44" s="39"/>
      <c r="W44" s="1920"/>
      <c r="X44" s="1843"/>
      <c r="Y44" s="1376" t="s">
        <v>409</v>
      </c>
      <c r="Z44" s="470"/>
      <c r="AA44" s="633"/>
      <c r="AB44" s="473"/>
      <c r="AC44" s="633"/>
      <c r="AD44" s="767"/>
      <c r="AE44" s="224"/>
      <c r="AF44" s="470"/>
      <c r="AG44" s="224"/>
      <c r="AH44" s="334">
        <v>1</v>
      </c>
      <c r="AI44" s="221"/>
      <c r="AJ44" s="197">
        <f t="shared" si="0"/>
        <v>0</v>
      </c>
      <c r="AK44" s="198"/>
      <c r="AL44" s="1402"/>
      <c r="AM44" s="323"/>
      <c r="AN44" s="1004"/>
      <c r="AO44" s="41"/>
      <c r="AP44" s="40"/>
      <c r="AQ44" s="1925"/>
      <c r="AR44" s="1841"/>
      <c r="AS44" s="1508"/>
      <c r="AT44" s="1509" t="s">
        <v>447</v>
      </c>
      <c r="AU44" s="461"/>
      <c r="AV44" s="756"/>
      <c r="AW44" s="463"/>
      <c r="AX44" s="210"/>
      <c r="AY44" s="463"/>
      <c r="AZ44" s="210"/>
      <c r="BA44" s="463"/>
      <c r="BB44" s="210"/>
      <c r="BC44" s="81">
        <v>2</v>
      </c>
      <c r="BD44" s="104"/>
      <c r="BE44" s="127">
        <f t="shared" si="9"/>
        <v>0</v>
      </c>
      <c r="BF44" s="449"/>
      <c r="BG44" s="1685" t="s">
        <v>520</v>
      </c>
      <c r="BH44" s="450"/>
      <c r="BI44" s="1676"/>
    </row>
    <row r="45" spans="1:67" ht="13.5" customHeight="1" thickBot="1">
      <c r="A45" s="39"/>
      <c r="B45" s="1916"/>
      <c r="C45" s="1783"/>
      <c r="D45" s="1788" t="s">
        <v>188</v>
      </c>
      <c r="E45" s="1694" t="s">
        <v>228</v>
      </c>
      <c r="F45" s="1695"/>
      <c r="G45" s="1695"/>
      <c r="H45" s="1695"/>
      <c r="I45" s="1695"/>
      <c r="J45" s="1695"/>
      <c r="K45" s="1695"/>
      <c r="L45" s="1695"/>
      <c r="M45" s="1695"/>
      <c r="N45" s="1696"/>
      <c r="O45" s="1697"/>
      <c r="P45" s="1698">
        <f>SUM(P46:P51)</f>
        <v>0</v>
      </c>
      <c r="Q45" s="1699">
        <f>SUM(N46:N51)</f>
        <v>10</v>
      </c>
      <c r="R45" s="1700" t="str">
        <f>IF(P45=Q45,"OK","未充足")</f>
        <v>未充足</v>
      </c>
      <c r="S45" s="1701"/>
      <c r="T45" s="1702"/>
      <c r="U45" s="392"/>
      <c r="V45" s="39"/>
      <c r="W45" s="1920"/>
      <c r="X45" s="1843"/>
      <c r="Y45" s="1376" t="s">
        <v>410</v>
      </c>
      <c r="Z45" s="470"/>
      <c r="AA45" s="633"/>
      <c r="AB45" s="473"/>
      <c r="AC45" s="633"/>
      <c r="AD45" s="767"/>
      <c r="AE45" s="224"/>
      <c r="AF45" s="470"/>
      <c r="AG45" s="224"/>
      <c r="AH45" s="226">
        <v>1</v>
      </c>
      <c r="AI45" s="196"/>
      <c r="AJ45" s="197">
        <f t="shared" si="0"/>
        <v>0</v>
      </c>
      <c r="AK45" s="198"/>
      <c r="AL45" s="1457"/>
      <c r="AM45" s="322"/>
      <c r="AN45" s="1010"/>
      <c r="AO45" s="18"/>
      <c r="AP45" s="40"/>
      <c r="AQ45" s="1925"/>
      <c r="AR45" s="1841"/>
      <c r="AS45" s="1508"/>
      <c r="AT45" s="1632" t="s">
        <v>486</v>
      </c>
      <c r="AU45" s="778"/>
      <c r="AV45" s="756"/>
      <c r="AX45" s="1622"/>
      <c r="AY45" s="42"/>
      <c r="AZ45" s="1622"/>
      <c r="BB45" s="1323"/>
      <c r="BC45" s="81">
        <v>1</v>
      </c>
      <c r="BD45" s="104"/>
      <c r="BE45" s="127">
        <f t="shared" si="9"/>
        <v>0</v>
      </c>
      <c r="BF45" s="1324"/>
      <c r="BG45" s="1686" t="s">
        <v>521</v>
      </c>
      <c r="BH45" s="1324"/>
      <c r="BI45" s="1674"/>
    </row>
    <row r="46" spans="1:67" ht="13.5" customHeight="1" thickTop="1" thickBot="1">
      <c r="A46" s="39"/>
      <c r="B46" s="1916"/>
      <c r="C46" s="1783"/>
      <c r="D46" s="1789"/>
      <c r="E46" s="1355" t="s">
        <v>495</v>
      </c>
      <c r="F46" s="94"/>
      <c r="G46" s="100"/>
      <c r="H46" s="329"/>
      <c r="I46" s="1707"/>
      <c r="J46" s="97"/>
      <c r="K46" s="1129"/>
      <c r="L46" s="97"/>
      <c r="M46" s="92"/>
      <c r="N46" s="333">
        <v>2</v>
      </c>
      <c r="O46" s="656"/>
      <c r="P46" s="188">
        <f t="shared" ref="P46:P51" si="11">IF(O46&gt;0,N46,0)</f>
        <v>0</v>
      </c>
      <c r="Q46" s="198"/>
      <c r="R46" s="1402"/>
      <c r="S46" s="323"/>
      <c r="T46" s="1435"/>
      <c r="U46" s="145"/>
      <c r="V46" s="39"/>
      <c r="W46" s="1921"/>
      <c r="X46" s="1844"/>
      <c r="Y46" s="1377" t="s">
        <v>401</v>
      </c>
      <c r="Z46" s="468"/>
      <c r="AA46" s="634"/>
      <c r="AB46" s="629"/>
      <c r="AC46" s="1320"/>
      <c r="AD46" s="629"/>
      <c r="AE46" s="91"/>
      <c r="AF46" s="468"/>
      <c r="AG46" s="91"/>
      <c r="AH46" s="77">
        <v>1</v>
      </c>
      <c r="AI46" s="109"/>
      <c r="AJ46" s="128">
        <f t="shared" si="0"/>
        <v>0</v>
      </c>
      <c r="AK46" s="6"/>
      <c r="AL46" s="1405"/>
      <c r="AM46" s="317"/>
      <c r="AN46" s="1011"/>
      <c r="AO46" s="18"/>
      <c r="AP46" s="40"/>
      <c r="AQ46" s="1925"/>
      <c r="AR46" s="1841"/>
      <c r="AS46" s="1501"/>
      <c r="AT46" s="1631" t="s">
        <v>487</v>
      </c>
      <c r="AU46" s="463"/>
      <c r="AV46" s="894"/>
      <c r="AW46" s="778"/>
      <c r="AX46" s="210"/>
      <c r="AY46" s="463"/>
      <c r="AZ46" s="210"/>
      <c r="BA46" s="463"/>
      <c r="BB46" s="210"/>
      <c r="BC46" s="81">
        <v>1</v>
      </c>
      <c r="BD46" s="104"/>
      <c r="BE46" s="127">
        <f t="shared" si="9"/>
        <v>0</v>
      </c>
      <c r="BF46" s="449"/>
      <c r="BG46" s="1554"/>
      <c r="BH46" s="452"/>
      <c r="BI46" s="1565"/>
      <c r="BJ46" s="163"/>
    </row>
    <row r="47" spans="1:67" ht="13.5" customHeight="1" thickBot="1">
      <c r="A47" s="39"/>
      <c r="B47" s="1916"/>
      <c r="C47" s="1783"/>
      <c r="D47" s="1789"/>
      <c r="E47" s="1667" t="s">
        <v>138</v>
      </c>
      <c r="F47" s="94"/>
      <c r="G47" s="758"/>
      <c r="H47" s="97"/>
      <c r="I47" s="100"/>
      <c r="J47" s="97"/>
      <c r="K47" s="1130"/>
      <c r="L47" s="97"/>
      <c r="M47" s="92"/>
      <c r="N47" s="78">
        <v>2</v>
      </c>
      <c r="O47" s="106"/>
      <c r="P47" s="126">
        <f t="shared" si="11"/>
        <v>0</v>
      </c>
      <c r="Q47" s="28"/>
      <c r="R47" s="1406"/>
      <c r="S47" s="131"/>
      <c r="T47" s="1436"/>
      <c r="U47" s="145"/>
      <c r="V47" s="36"/>
      <c r="W47" s="13"/>
      <c r="X47" s="13"/>
      <c r="Y47" s="4"/>
      <c r="Z47" s="1471" t="s">
        <v>13</v>
      </c>
      <c r="AA47" s="1472" t="s">
        <v>12</v>
      </c>
      <c r="AB47" s="1473" t="s">
        <v>13</v>
      </c>
      <c r="AC47" s="1472" t="s">
        <v>12</v>
      </c>
      <c r="AD47" s="1473" t="s">
        <v>13</v>
      </c>
      <c r="AE47" s="1472" t="s">
        <v>12</v>
      </c>
      <c r="AF47" s="1473" t="s">
        <v>13</v>
      </c>
      <c r="AG47" s="1474" t="s">
        <v>12</v>
      </c>
      <c r="AH47" s="84"/>
      <c r="AI47" s="554"/>
      <c r="AJ47" s="14"/>
      <c r="AK47" s="14"/>
      <c r="AL47" s="1256"/>
      <c r="AM47" s="245"/>
      <c r="AN47" s="940"/>
      <c r="AO47" s="18"/>
      <c r="AP47" s="40"/>
      <c r="AQ47" s="1925"/>
      <c r="AR47" s="1841"/>
      <c r="AS47" s="1501"/>
      <c r="AT47" s="1504" t="s">
        <v>434</v>
      </c>
      <c r="AU47" s="462"/>
      <c r="AV47" s="895"/>
      <c r="AW47" s="779"/>
      <c r="AX47" s="295"/>
      <c r="AY47" s="462"/>
      <c r="AZ47" s="295"/>
      <c r="BA47" s="462"/>
      <c r="BB47" s="295"/>
      <c r="BC47" s="296">
        <v>1</v>
      </c>
      <c r="BD47" s="175"/>
      <c r="BE47" s="137">
        <f t="shared" si="9"/>
        <v>0</v>
      </c>
      <c r="BF47" s="451"/>
      <c r="BG47" s="1555"/>
      <c r="BH47" s="451"/>
      <c r="BI47" s="1566"/>
      <c r="BJ47" s="12"/>
      <c r="BL47" s="170"/>
    </row>
    <row r="48" spans="1:67" ht="13.5" customHeight="1">
      <c r="A48" s="39"/>
      <c r="B48" s="1916"/>
      <c r="C48" s="1783"/>
      <c r="D48" s="1789"/>
      <c r="E48" s="1356" t="s">
        <v>139</v>
      </c>
      <c r="F48" s="313"/>
      <c r="G48" s="314"/>
      <c r="H48" s="750"/>
      <c r="I48" s="314"/>
      <c r="J48" s="308"/>
      <c r="K48" s="1140"/>
      <c r="L48" s="308"/>
      <c r="M48" s="185"/>
      <c r="N48" s="318">
        <v>2</v>
      </c>
      <c r="O48" s="187"/>
      <c r="P48" s="188">
        <f t="shared" si="11"/>
        <v>0</v>
      </c>
      <c r="Q48" s="189"/>
      <c r="R48" s="1407"/>
      <c r="S48" s="319"/>
      <c r="T48" s="1437"/>
      <c r="U48" s="145"/>
      <c r="V48" s="36"/>
      <c r="W48" s="13"/>
      <c r="X48" s="532"/>
      <c r="Y48" s="1479" t="s">
        <v>497</v>
      </c>
      <c r="Z48" s="612"/>
      <c r="AA48" s="612"/>
      <c r="AB48" s="610">
        <f t="shared" ref="AB48:AG48" si="12">SUMIF(AB$10:AB$34,"@",$AH$10:$AH$34)+SUMIF(AB$36:AB$46,"@",$AH$36:$AH$46)</f>
        <v>0</v>
      </c>
      <c r="AC48" s="610">
        <f t="shared" si="12"/>
        <v>0</v>
      </c>
      <c r="AD48" s="610">
        <f t="shared" si="12"/>
        <v>0</v>
      </c>
      <c r="AE48" s="610">
        <f t="shared" si="12"/>
        <v>0</v>
      </c>
      <c r="AF48" s="610">
        <f t="shared" si="12"/>
        <v>0</v>
      </c>
      <c r="AG48" s="610">
        <f t="shared" si="12"/>
        <v>0</v>
      </c>
      <c r="AH48" s="84"/>
      <c r="AI48" s="554"/>
      <c r="AJ48" s="14"/>
      <c r="AK48" s="14"/>
      <c r="AL48" s="1256"/>
      <c r="AM48" s="245"/>
      <c r="AN48" s="940"/>
      <c r="AO48" s="18"/>
      <c r="AP48" s="40"/>
      <c r="AQ48" s="1925"/>
      <c r="AR48" s="1841"/>
      <c r="AS48" s="1501"/>
      <c r="AT48" s="1502" t="s">
        <v>435</v>
      </c>
      <c r="AU48" s="461"/>
      <c r="AV48" s="100"/>
      <c r="AW48" s="761"/>
      <c r="AX48" s="100"/>
      <c r="AY48" s="461"/>
      <c r="AZ48" s="100"/>
      <c r="BA48" s="461"/>
      <c r="BB48" s="100"/>
      <c r="BC48" s="159">
        <v>2</v>
      </c>
      <c r="BD48" s="106"/>
      <c r="BE48" s="126">
        <f t="shared" si="9"/>
        <v>0</v>
      </c>
      <c r="BF48" s="970"/>
      <c r="BG48" s="1796" t="s">
        <v>454</v>
      </c>
      <c r="BH48" s="446"/>
      <c r="BI48" s="1560"/>
      <c r="BJ48" s="68"/>
    </row>
    <row r="49" spans="1:62" ht="13.5" customHeight="1" thickBot="1">
      <c r="A49" s="39"/>
      <c r="B49" s="1916"/>
      <c r="C49" s="1783"/>
      <c r="D49" s="1789"/>
      <c r="E49" s="1357" t="s">
        <v>369</v>
      </c>
      <c r="F49" s="344"/>
      <c r="G49" s="345"/>
      <c r="H49" s="346"/>
      <c r="I49" s="1707"/>
      <c r="J49" s="346"/>
      <c r="K49" s="1131"/>
      <c r="L49" s="346"/>
      <c r="M49" s="347"/>
      <c r="N49" s="348">
        <v>2</v>
      </c>
      <c r="O49" s="349"/>
      <c r="P49" s="350">
        <f t="shared" si="11"/>
        <v>0</v>
      </c>
      <c r="Q49" s="351"/>
      <c r="R49" s="1408"/>
      <c r="S49" s="352"/>
      <c r="T49" s="1438"/>
      <c r="U49" s="145"/>
      <c r="V49" s="36"/>
      <c r="W49" s="36"/>
      <c r="X49" s="39"/>
      <c r="Y49" s="1378" t="s">
        <v>111</v>
      </c>
      <c r="Z49" s="804"/>
      <c r="AA49" s="804"/>
      <c r="AB49" s="805">
        <f>SUMIF(AB$10:AB$34,"集",$AH$10:$AH$34)+SUMIF(AB$36:AB$46,"集",$AH$36:$AH$46)</f>
        <v>0</v>
      </c>
      <c r="AC49" s="805">
        <f t="shared" ref="AC49:AG49" si="13">SUMIF(AC$10:AC$34,"集",$AH$10:$AH$34)+SUMIF(AC$36:AC$46,"集",$AH$36:$AH$46)</f>
        <v>0</v>
      </c>
      <c r="AD49" s="805">
        <f t="shared" si="13"/>
        <v>0</v>
      </c>
      <c r="AE49" s="805">
        <f>SUMIF(AE$10:AE$34,"集",$AH$10:$AH$34)+SUMIF(AE$36:AE$46,"集",$AH$36:$AH$46)</f>
        <v>0</v>
      </c>
      <c r="AF49" s="805">
        <f t="shared" si="13"/>
        <v>0</v>
      </c>
      <c r="AG49" s="805">
        <f t="shared" si="13"/>
        <v>0</v>
      </c>
      <c r="AN49" s="36"/>
      <c r="AO49" s="18"/>
      <c r="AP49" s="40"/>
      <c r="AQ49" s="1925"/>
      <c r="AR49" s="1841"/>
      <c r="AS49" s="1501"/>
      <c r="AT49" s="1510" t="s">
        <v>436</v>
      </c>
      <c r="AU49" s="464"/>
      <c r="AV49" s="314"/>
      <c r="AW49" s="762"/>
      <c r="AX49" s="314"/>
      <c r="AY49" s="464"/>
      <c r="AZ49" s="314"/>
      <c r="BA49" s="464"/>
      <c r="BB49" s="314"/>
      <c r="BC49" s="315">
        <v>2</v>
      </c>
      <c r="BD49" s="187"/>
      <c r="BE49" s="188">
        <f t="shared" si="9"/>
        <v>0</v>
      </c>
      <c r="BF49" s="189"/>
      <c r="BG49" s="1797"/>
      <c r="BH49" s="198"/>
      <c r="BI49" s="1567"/>
      <c r="BJ49" s="163"/>
    </row>
    <row r="50" spans="1:62" ht="13.5" customHeight="1" thickBot="1">
      <c r="A50" s="39"/>
      <c r="B50" s="1916"/>
      <c r="C50" s="1783"/>
      <c r="D50" s="1789"/>
      <c r="E50" s="1358" t="s">
        <v>496</v>
      </c>
      <c r="F50" s="344"/>
      <c r="G50" s="345"/>
      <c r="H50" s="751"/>
      <c r="I50" s="345"/>
      <c r="J50" s="346"/>
      <c r="K50" s="1131"/>
      <c r="L50" s="346"/>
      <c r="M50" s="347"/>
      <c r="N50" s="348">
        <v>1</v>
      </c>
      <c r="O50" s="349"/>
      <c r="P50" s="350">
        <f t="shared" si="11"/>
        <v>0</v>
      </c>
      <c r="Q50" s="351"/>
      <c r="R50" s="1748" t="s">
        <v>360</v>
      </c>
      <c r="S50" s="352"/>
      <c r="T50" s="1646"/>
      <c r="U50" s="12"/>
      <c r="V50" s="36"/>
      <c r="W50" s="15"/>
      <c r="X50" s="43"/>
      <c r="Y50" s="609"/>
      <c r="Z50" s="555"/>
      <c r="AA50" s="555"/>
      <c r="AB50" s="555"/>
      <c r="AC50" s="555"/>
      <c r="AD50" s="555"/>
      <c r="AE50" s="555"/>
      <c r="AF50" s="555"/>
      <c r="AG50" s="555"/>
      <c r="AH50" s="661"/>
      <c r="AI50" s="554"/>
      <c r="AJ50" s="14"/>
      <c r="AK50" s="14"/>
      <c r="AL50" s="14"/>
      <c r="AN50" s="36"/>
      <c r="AO50" s="18"/>
      <c r="AP50" s="40"/>
      <c r="AQ50" s="1925"/>
      <c r="AR50" s="1841"/>
      <c r="AS50" s="1501"/>
      <c r="AT50" s="1376" t="s">
        <v>437</v>
      </c>
      <c r="AU50" s="470"/>
      <c r="AV50" s="224"/>
      <c r="AW50" s="759"/>
      <c r="AX50" s="224"/>
      <c r="AY50" s="470"/>
      <c r="AZ50" s="224"/>
      <c r="BA50" s="470"/>
      <c r="BB50" s="224"/>
      <c r="BC50" s="334">
        <v>2</v>
      </c>
      <c r="BD50" s="196"/>
      <c r="BE50" s="197">
        <f t="shared" si="9"/>
        <v>0</v>
      </c>
      <c r="BF50" s="491"/>
      <c r="BG50" s="1797"/>
      <c r="BH50" s="491"/>
      <c r="BI50" s="1567"/>
      <c r="BJ50" s="68"/>
    </row>
    <row r="51" spans="1:62" ht="14.25" customHeight="1" thickBot="1">
      <c r="A51" s="39"/>
      <c r="B51" s="1916"/>
      <c r="C51" s="1784"/>
      <c r="D51" s="1790"/>
      <c r="E51" s="1359" t="s">
        <v>491</v>
      </c>
      <c r="F51" s="86"/>
      <c r="G51" s="91"/>
      <c r="H51" s="752"/>
      <c r="I51" s="91"/>
      <c r="J51" s="98"/>
      <c r="K51" s="1132"/>
      <c r="L51" s="98"/>
      <c r="M51" s="87"/>
      <c r="N51" s="77">
        <v>1</v>
      </c>
      <c r="O51" s="105"/>
      <c r="P51" s="128">
        <f t="shared" si="11"/>
        <v>0</v>
      </c>
      <c r="Q51" s="6"/>
      <c r="R51" s="1749" t="s">
        <v>479</v>
      </c>
      <c r="S51" s="317"/>
      <c r="T51" s="1647"/>
      <c r="V51" s="39"/>
      <c r="W51" s="1845" t="s">
        <v>80</v>
      </c>
      <c r="X51" s="1848"/>
      <c r="Y51" s="1848"/>
      <c r="Z51" s="1848"/>
      <c r="AA51" s="1848"/>
      <c r="AB51" s="1848"/>
      <c r="AC51" s="1848"/>
      <c r="AD51" s="1848"/>
      <c r="AE51" s="1848"/>
      <c r="AF51" s="1848"/>
      <c r="AG51" s="1848"/>
      <c r="AH51" s="1848"/>
      <c r="AI51" s="1849"/>
      <c r="AJ51" s="49">
        <f>SUM(AJ53:AJ63)+SUM(AJ65:AJ71)</f>
        <v>0</v>
      </c>
      <c r="AK51" s="574">
        <f>AK52+AK64</f>
        <v>27</v>
      </c>
      <c r="AL51" s="147"/>
      <c r="AM51" s="245"/>
      <c r="AN51" s="12"/>
      <c r="AO51" s="18"/>
      <c r="AP51" s="40"/>
      <c r="AQ51" s="1925"/>
      <c r="AR51" s="1841"/>
      <c r="AS51" s="1501"/>
      <c r="AT51" s="1376" t="s">
        <v>438</v>
      </c>
      <c r="AU51" s="470"/>
      <c r="AV51" s="224"/>
      <c r="AW51" s="759"/>
      <c r="AX51" s="224"/>
      <c r="AY51" s="470"/>
      <c r="AZ51" s="224"/>
      <c r="BA51" s="470"/>
      <c r="BB51" s="224"/>
      <c r="BC51" s="334">
        <v>2</v>
      </c>
      <c r="BD51" s="196"/>
      <c r="BE51" s="197">
        <f t="shared" si="9"/>
        <v>0</v>
      </c>
      <c r="BF51" s="490"/>
      <c r="BG51" s="1797"/>
      <c r="BH51" s="490"/>
      <c r="BI51" s="1567"/>
      <c r="BJ51" s="68"/>
    </row>
    <row r="52" spans="1:62" ht="12" customHeight="1" thickBot="1">
      <c r="A52" s="36"/>
      <c r="B52" s="1124"/>
      <c r="D52" s="821"/>
      <c r="E52" s="1645"/>
      <c r="F52" s="1475" t="s">
        <v>13</v>
      </c>
      <c r="G52" s="1476" t="s">
        <v>12</v>
      </c>
      <c r="H52" s="1477" t="s">
        <v>13</v>
      </c>
      <c r="I52" s="1476" t="s">
        <v>12</v>
      </c>
      <c r="J52" s="1477" t="s">
        <v>13</v>
      </c>
      <c r="K52" s="1476" t="s">
        <v>12</v>
      </c>
      <c r="L52" s="1477" t="s">
        <v>13</v>
      </c>
      <c r="M52" s="1478" t="s">
        <v>12</v>
      </c>
      <c r="U52" s="12"/>
      <c r="V52" s="39"/>
      <c r="W52" s="1846"/>
      <c r="X52" s="1850"/>
      <c r="Y52" s="1764" t="s">
        <v>555</v>
      </c>
      <c r="Z52" s="1764"/>
      <c r="AA52" s="1764"/>
      <c r="AB52" s="1764"/>
      <c r="AC52" s="1764"/>
      <c r="AD52" s="1764"/>
      <c r="AE52" s="1764"/>
      <c r="AF52" s="1764"/>
      <c r="AG52" s="1764"/>
      <c r="AH52" s="1764"/>
      <c r="AI52" s="534"/>
      <c r="AJ52" s="551">
        <f>SUM(AJ53:AJ63)</f>
        <v>0</v>
      </c>
      <c r="AK52" s="536">
        <v>23</v>
      </c>
      <c r="AL52" s="550"/>
      <c r="AM52" s="245"/>
      <c r="AN52" s="12"/>
      <c r="AO52" s="18"/>
      <c r="AP52" s="40"/>
      <c r="AQ52" s="1925"/>
      <c r="AR52" s="1841"/>
      <c r="AS52" s="1501"/>
      <c r="AT52" s="1511" t="s">
        <v>439</v>
      </c>
      <c r="AU52" s="460"/>
      <c r="AV52" s="298"/>
      <c r="AW52" s="783"/>
      <c r="AX52" s="298"/>
      <c r="AY52" s="460"/>
      <c r="AZ52" s="298"/>
      <c r="BA52" s="460"/>
      <c r="BB52" s="298"/>
      <c r="BC52" s="299">
        <v>2</v>
      </c>
      <c r="BD52" s="306"/>
      <c r="BE52" s="489">
        <f t="shared" si="9"/>
        <v>0</v>
      </c>
      <c r="BF52" s="243"/>
      <c r="BG52" s="1798"/>
      <c r="BH52" s="243"/>
      <c r="BI52" s="1561"/>
      <c r="BJ52" s="163"/>
    </row>
    <row r="53" spans="1:62" ht="12" customHeight="1" thickBot="1">
      <c r="A53" s="36"/>
      <c r="B53" s="12"/>
      <c r="C53" s="13"/>
      <c r="D53" s="532"/>
      <c r="E53" s="1634" t="s">
        <v>111</v>
      </c>
      <c r="F53" s="798">
        <f>SUMIF(F$12:F$16,"集",$N$12:$N$16)+SUMIF(F$18:F$20,"集",$N$18:$N$20)+SUMIF(F$22:F$24,"集",$N$22:$N$24)+SUMIF(F$26:F$28,"集",$N$26:$N$28)+SUMIF(F$30:F$31,"集",$N$30:$N$31)+SUMIF(F$34:F$44,"集",$N$34:$N$44)+SUMIF(F$46:F$51,"集",$N$46:$N$51)</f>
        <v>0</v>
      </c>
      <c r="G53" s="798">
        <f t="shared" ref="G53:M53" si="14">SUMIF(G$12:G$16,"集",$N$12:$N$16)+SUMIF(G$18:G$20,"集",$N$18:$N$20)+SUMIF(G$22:G$24,"集",$N$22:$N$24)+SUMIF(G$26:G$28,"集",$N$26:$N$28)+SUMIF(G$30:G$31,"集",$N$30:$N$31)+SUMIF(G$34:G$44,"集",$N$34:$N$44)+SUMIF(G$46:G$51,"集",$N$46:$N$51)</f>
        <v>0</v>
      </c>
      <c r="H53" s="798">
        <f t="shared" si="14"/>
        <v>0</v>
      </c>
      <c r="I53" s="798">
        <f t="shared" si="14"/>
        <v>0</v>
      </c>
      <c r="J53" s="798">
        <f t="shared" si="14"/>
        <v>0</v>
      </c>
      <c r="K53" s="798">
        <f t="shared" si="14"/>
        <v>0</v>
      </c>
      <c r="L53" s="798">
        <f t="shared" si="14"/>
        <v>0</v>
      </c>
      <c r="M53" s="799">
        <f t="shared" si="14"/>
        <v>0</v>
      </c>
      <c r="N53" s="557"/>
      <c r="U53" s="12"/>
      <c r="V53" s="39"/>
      <c r="W53" s="1846"/>
      <c r="X53" s="1851"/>
      <c r="Y53" s="1379" t="s">
        <v>74</v>
      </c>
      <c r="Z53" s="522"/>
      <c r="AA53" s="1264"/>
      <c r="AB53" s="522"/>
      <c r="AC53" s="505"/>
      <c r="AD53" s="522"/>
      <c r="AE53" s="505"/>
      <c r="AF53" s="522"/>
      <c r="AG53" s="505"/>
      <c r="AH53" s="525">
        <v>2</v>
      </c>
      <c r="AI53" s="524"/>
      <c r="AJ53" s="506">
        <f t="shared" ref="AJ53:AJ63" si="15">IF(AI53&gt;0,AH53,0)</f>
        <v>0</v>
      </c>
      <c r="AK53" s="506"/>
      <c r="AL53" s="1750" t="s">
        <v>554</v>
      </c>
      <c r="AM53" s="10"/>
      <c r="AN53" s="12"/>
      <c r="AO53" s="18"/>
      <c r="AP53" s="40"/>
      <c r="AQ53" s="1925"/>
      <c r="AR53" s="1841"/>
      <c r="AS53" s="1501"/>
      <c r="AT53" s="1502" t="s">
        <v>448</v>
      </c>
      <c r="AU53" s="466"/>
      <c r="AV53" s="100"/>
      <c r="AW53" s="1675"/>
      <c r="AX53" s="100"/>
      <c r="AY53" s="466"/>
      <c r="AZ53" s="100"/>
      <c r="BA53" s="466"/>
      <c r="BB53" s="100"/>
      <c r="BC53" s="83">
        <v>1</v>
      </c>
      <c r="BD53" s="106"/>
      <c r="BE53" s="126">
        <f t="shared" si="9"/>
        <v>0</v>
      </c>
      <c r="BF53" s="323"/>
      <c r="BG53" s="1687" t="s">
        <v>360</v>
      </c>
      <c r="BH53" s="28"/>
      <c r="BI53" s="1681"/>
      <c r="BJ53" s="68"/>
    </row>
    <row r="54" spans="1:62" ht="12" customHeight="1" thickBot="1">
      <c r="A54" s="36"/>
      <c r="B54" s="12"/>
      <c r="U54" s="209"/>
      <c r="V54" s="39"/>
      <c r="W54" s="1846"/>
      <c r="X54" s="1851"/>
      <c r="Y54" s="1380" t="s">
        <v>73</v>
      </c>
      <c r="Z54" s="769"/>
      <c r="AA54" s="509"/>
      <c r="AB54" s="508"/>
      <c r="AC54" s="509"/>
      <c r="AD54" s="508"/>
      <c r="AE54" s="509"/>
      <c r="AF54" s="508"/>
      <c r="AG54" s="509"/>
      <c r="AH54" s="510">
        <v>2</v>
      </c>
      <c r="AI54" s="511"/>
      <c r="AJ54" s="512">
        <f t="shared" si="15"/>
        <v>0</v>
      </c>
      <c r="AK54" s="512"/>
      <c r="AL54" s="1013"/>
      <c r="AN54" s="36"/>
      <c r="AO54" s="18"/>
      <c r="AP54" s="40"/>
      <c r="AQ54" s="1925"/>
      <c r="AR54" s="1841"/>
      <c r="AS54" s="1501"/>
      <c r="AT54" s="1504" t="s">
        <v>440</v>
      </c>
      <c r="AU54" s="462"/>
      <c r="AV54" s="295"/>
      <c r="AW54" s="462"/>
      <c r="AX54" s="782"/>
      <c r="AY54" s="462"/>
      <c r="AZ54" s="295"/>
      <c r="BA54" s="462"/>
      <c r="BB54" s="295"/>
      <c r="BC54" s="307">
        <v>2</v>
      </c>
      <c r="BD54" s="175"/>
      <c r="BE54" s="137">
        <f t="shared" si="9"/>
        <v>0</v>
      </c>
      <c r="BF54" s="54"/>
      <c r="BG54" s="1556"/>
      <c r="BH54" s="174"/>
      <c r="BI54" s="1570"/>
      <c r="BJ54" s="68"/>
    </row>
    <row r="55" spans="1:62" ht="12" customHeight="1" thickTop="1" thickBot="1">
      <c r="A55" s="36"/>
      <c r="B55" s="12"/>
      <c r="C55" s="13"/>
      <c r="D55" s="1927" t="s">
        <v>417</v>
      </c>
      <c r="E55" s="1930" t="s">
        <v>418</v>
      </c>
      <c r="F55" s="1931"/>
      <c r="G55" s="1931"/>
      <c r="H55" s="1931"/>
      <c r="I55" s="1931"/>
      <c r="J55" s="1872">
        <v>24</v>
      </c>
      <c r="K55" s="1872"/>
      <c r="L55" s="1932" t="s">
        <v>1</v>
      </c>
      <c r="M55" s="1932"/>
      <c r="N55" s="1933"/>
      <c r="O55" s="1870" t="s">
        <v>419</v>
      </c>
      <c r="P55" s="1871"/>
      <c r="Q55" s="1871"/>
      <c r="R55" s="1871"/>
      <c r="S55" s="1443"/>
      <c r="T55" s="1444"/>
      <c r="U55" s="239"/>
      <c r="V55" s="39"/>
      <c r="W55" s="1846"/>
      <c r="X55" s="1851"/>
      <c r="Y55" s="1380" t="s">
        <v>203</v>
      </c>
      <c r="Z55" s="508"/>
      <c r="AA55" s="509"/>
      <c r="AB55" s="769"/>
      <c r="AC55" s="509"/>
      <c r="AD55" s="508"/>
      <c r="AE55" s="509"/>
      <c r="AF55" s="508"/>
      <c r="AG55" s="509"/>
      <c r="AH55" s="510">
        <v>2</v>
      </c>
      <c r="AI55" s="511"/>
      <c r="AJ55" s="512">
        <f t="shared" si="15"/>
        <v>0</v>
      </c>
      <c r="AK55" s="512"/>
      <c r="AL55" s="1013"/>
      <c r="AN55" s="36"/>
      <c r="AO55" s="18"/>
      <c r="AP55" s="40"/>
      <c r="AQ55" s="1925"/>
      <c r="AR55" s="1841"/>
      <c r="AS55" s="1501"/>
      <c r="AT55" s="1502" t="s">
        <v>449</v>
      </c>
      <c r="AU55" s="761"/>
      <c r="AV55" s="100"/>
      <c r="AW55" s="461"/>
      <c r="AX55" s="100"/>
      <c r="AY55" s="461"/>
      <c r="AZ55" s="100"/>
      <c r="BA55" s="461"/>
      <c r="BB55" s="100"/>
      <c r="BC55" s="83">
        <v>1</v>
      </c>
      <c r="BD55" s="106"/>
      <c r="BE55" s="126">
        <f t="shared" si="9"/>
        <v>0</v>
      </c>
      <c r="BF55" s="972"/>
      <c r="BG55" s="1776" t="s">
        <v>455</v>
      </c>
      <c r="BH55" s="28"/>
      <c r="BI55" s="1824" t="s">
        <v>295</v>
      </c>
      <c r="BJ55" s="68"/>
    </row>
    <row r="56" spans="1:62" ht="12" customHeight="1" thickTop="1">
      <c r="A56" s="36"/>
      <c r="B56" s="12"/>
      <c r="C56" s="13"/>
      <c r="D56" s="1928"/>
      <c r="E56" s="1791" t="s">
        <v>411</v>
      </c>
      <c r="F56" s="1827" t="s">
        <v>474</v>
      </c>
      <c r="G56" s="1828"/>
      <c r="H56" s="1827" t="s">
        <v>475</v>
      </c>
      <c r="I56" s="1828"/>
      <c r="J56" s="1827" t="s">
        <v>476</v>
      </c>
      <c r="K56" s="1828"/>
      <c r="L56" s="1827" t="s">
        <v>477</v>
      </c>
      <c r="M56" s="1828"/>
      <c r="N56" s="1111" t="s">
        <v>94</v>
      </c>
      <c r="O56" s="1829" t="s">
        <v>512</v>
      </c>
      <c r="P56" s="1830"/>
      <c r="Q56" s="1830"/>
      <c r="R56" s="1830"/>
      <c r="S56" s="1830"/>
      <c r="T56" s="1831"/>
      <c r="U56" s="238"/>
      <c r="V56" s="39"/>
      <c r="W56" s="1846"/>
      <c r="X56" s="1851"/>
      <c r="Y56" s="1380" t="s">
        <v>75</v>
      </c>
      <c r="Z56" s="508"/>
      <c r="AA56" s="509"/>
      <c r="AB56" s="508"/>
      <c r="AC56" s="768"/>
      <c r="AD56" s="508"/>
      <c r="AE56" s="509"/>
      <c r="AF56" s="508"/>
      <c r="AG56" s="509"/>
      <c r="AH56" s="513">
        <v>2</v>
      </c>
      <c r="AI56" s="511"/>
      <c r="AJ56" s="512">
        <f t="shared" si="15"/>
        <v>0</v>
      </c>
      <c r="AK56" s="512"/>
      <c r="AL56" s="1013"/>
      <c r="AN56" s="36"/>
      <c r="AO56" s="18"/>
      <c r="AP56" s="40"/>
      <c r="AQ56" s="1925"/>
      <c r="AR56" s="1841"/>
      <c r="AS56" s="1501"/>
      <c r="AT56" s="1503" t="s">
        <v>450</v>
      </c>
      <c r="AU56" s="896"/>
      <c r="AV56" s="210"/>
      <c r="AW56" s="463"/>
      <c r="AX56" s="210"/>
      <c r="AY56" s="463"/>
      <c r="AZ56" s="210"/>
      <c r="BA56" s="463"/>
      <c r="BB56" s="210"/>
      <c r="BC56" s="75">
        <v>1</v>
      </c>
      <c r="BD56" s="104"/>
      <c r="BE56" s="127">
        <f t="shared" si="9"/>
        <v>0</v>
      </c>
      <c r="BF56" s="972"/>
      <c r="BG56" s="1777"/>
      <c r="BH56" s="23"/>
      <c r="BI56" s="1825"/>
      <c r="BJ56" s="68"/>
    </row>
    <row r="57" spans="1:62" ht="12" customHeight="1" thickBot="1">
      <c r="A57" s="36"/>
      <c r="B57" s="12"/>
      <c r="C57" s="13"/>
      <c r="D57" s="1928"/>
      <c r="E57" s="1792"/>
      <c r="F57" s="578" t="s">
        <v>88</v>
      </c>
      <c r="G57" s="579" t="s">
        <v>89</v>
      </c>
      <c r="H57" s="578" t="s">
        <v>88</v>
      </c>
      <c r="I57" s="579" t="s">
        <v>89</v>
      </c>
      <c r="J57" s="578" t="s">
        <v>88</v>
      </c>
      <c r="K57" s="579" t="s">
        <v>89</v>
      </c>
      <c r="L57" s="578" t="s">
        <v>88</v>
      </c>
      <c r="M57" s="579" t="s">
        <v>89</v>
      </c>
      <c r="N57" s="1112"/>
      <c r="O57" s="1832" t="s">
        <v>513</v>
      </c>
      <c r="P57" s="1833"/>
      <c r="Q57" s="1833"/>
      <c r="R57" s="1833"/>
      <c r="S57" s="1833"/>
      <c r="T57" s="1834"/>
      <c r="U57" s="32"/>
      <c r="V57" s="39"/>
      <c r="W57" s="1846"/>
      <c r="X57" s="1851"/>
      <c r="Y57" s="1380" t="s">
        <v>204</v>
      </c>
      <c r="Z57" s="508"/>
      <c r="AA57" s="509"/>
      <c r="AB57" s="508"/>
      <c r="AC57" s="509"/>
      <c r="AD57" s="508"/>
      <c r="AE57" s="768"/>
      <c r="AF57" s="508"/>
      <c r="AG57" s="509"/>
      <c r="AH57" s="513">
        <v>2</v>
      </c>
      <c r="AI57" s="511"/>
      <c r="AJ57" s="512">
        <f t="shared" si="15"/>
        <v>0</v>
      </c>
      <c r="AK57" s="512"/>
      <c r="AL57" s="1013"/>
      <c r="AN57" s="36"/>
      <c r="AO57" s="18"/>
      <c r="AP57" s="40"/>
      <c r="AQ57" s="1925"/>
      <c r="AR57" s="1841"/>
      <c r="AS57" s="1501"/>
      <c r="AT57" s="1503" t="s">
        <v>451</v>
      </c>
      <c r="AU57" s="463"/>
      <c r="AV57" s="756"/>
      <c r="AW57" s="463"/>
      <c r="AX57" s="210"/>
      <c r="AY57" s="463"/>
      <c r="AZ57" s="210"/>
      <c r="BA57" s="463"/>
      <c r="BB57" s="210"/>
      <c r="BC57" s="74">
        <v>1</v>
      </c>
      <c r="BD57" s="104"/>
      <c r="BE57" s="127">
        <f t="shared" si="9"/>
        <v>0</v>
      </c>
      <c r="BF57" s="972"/>
      <c r="BG57" s="1777"/>
      <c r="BH57" s="23"/>
      <c r="BI57" s="1825"/>
      <c r="BJ57" s="12"/>
    </row>
    <row r="58" spans="1:62" ht="12" customHeight="1" thickBot="1">
      <c r="A58" s="36"/>
      <c r="B58" s="12"/>
      <c r="C58" s="13"/>
      <c r="D58" s="1928"/>
      <c r="E58" s="1440" t="s">
        <v>412</v>
      </c>
      <c r="F58" s="582">
        <f>SUMIF(F$12:F$16,"@",$N$12:$N$16)+SUMIF(F$18:F$20,"@",$N$18:$N$20)+SUMIF(F$22:F$24,"@",$N$22:$N$24)+SUMIF(F$26:F$28,"@",$N$26:$N$28)+SUMIF(F$30:F$31,"@",$N$30:$N$31)+SUMIF(F$34:F$44,"@",$N$34:$N$44)+SUMIF(F$46:F$51,"@",$N$46:$N$51)</f>
        <v>0</v>
      </c>
      <c r="G58" s="583">
        <f>SUMIF(G$12:G$16,"@",$N$12:$N$16)+SUMIF(G$18:G$20,"@",$N$18:$N$20)+SUMIF(G$22:G$24,"@",$N$22:$N$24)+SUMIF(G$26:G$28,"@",$N$26:$N$28)+SUMIF(G$30:G$31,"@",$N$30:$N$31)+SUMIF(G$34:G$44,"@",$N$34:$N$44)+SUMIF(G$46:G$51,"@",$N$46:$N$51)</f>
        <v>0</v>
      </c>
      <c r="H58" s="584">
        <f>SUMIF(H$12:H$16,"@",$N$12:$N$16)+SUMIF(H$18:H$20,"@",$N$18:$N$20)+SUMIF(H$22:H$24,"@",$N$22:$N$24)+SUMIF(H$26:H$28,"@",$N$26:$N$28)+SUMIF(H$30:H$31,"@",$N$30:$N$31)+SUMIF(H$34:H$44,"@",$N$34:$N$44)+SUMIF(H$46:H$51,"@",$N$46:$N$51)</f>
        <v>0</v>
      </c>
      <c r="I58" s="585">
        <f t="shared" ref="I58:M58" si="16">SUMIF(I$12:I$16,"@",$N$12:$N$16)+SUMIF(I$18:I$20,"@",$N$18:$N$20)+SUMIF(I$22:I$24,"@",$N$22:$N$24)+SUMIF(I$26:I$28,"@",$N$26:$N$28)+SUMIF(I$30:I$31,"@",$N$30:$N$31)+SUMIF(I$34:I$44,"@",$N$34:$N$44)+SUMIF(I$46:I$51,"@",$N$46:$N$51)</f>
        <v>0</v>
      </c>
      <c r="J58" s="584">
        <f t="shared" si="16"/>
        <v>0</v>
      </c>
      <c r="K58" s="585">
        <f>SUMIF(K$12:K$16,"@",$N$12:$N$16)+SUMIF(K$18:K$20,"@",$N$18:$N$20)+SUMIF(K$22:K$24,"@",$N$22:$N$24)+SUMIF(K$26:K$28,"@",$N$26:$N$28)+SUMIF(K$30:K$31,"@",$N$30:$N$31)+SUMIF(K$34:K$44,"@",$N$34:$N$44)+SUMIF(K$46:K$51,"@",$N$46:$N$51)</f>
        <v>0</v>
      </c>
      <c r="L58" s="586">
        <f t="shared" si="16"/>
        <v>0</v>
      </c>
      <c r="M58" s="587">
        <f t="shared" si="16"/>
        <v>0</v>
      </c>
      <c r="N58" s="588">
        <f t="shared" ref="N58:N65" si="17">SUM(F58:M58)</f>
        <v>0</v>
      </c>
      <c r="O58" s="1835" t="s">
        <v>514</v>
      </c>
      <c r="P58" s="1836"/>
      <c r="Q58" s="1836"/>
      <c r="R58" s="1836"/>
      <c r="S58" s="1836"/>
      <c r="T58" s="1837"/>
      <c r="U58" s="10"/>
      <c r="V58" s="39"/>
      <c r="W58" s="1846"/>
      <c r="X58" s="1851"/>
      <c r="Y58" s="1380" t="s">
        <v>205</v>
      </c>
      <c r="Z58" s="508"/>
      <c r="AA58" s="509"/>
      <c r="AB58" s="508"/>
      <c r="AC58" s="768"/>
      <c r="AD58" s="508"/>
      <c r="AE58" s="509"/>
      <c r="AF58" s="508"/>
      <c r="AG58" s="509"/>
      <c r="AH58" s="513">
        <v>2</v>
      </c>
      <c r="AI58" s="511"/>
      <c r="AJ58" s="512">
        <f t="shared" si="15"/>
        <v>0</v>
      </c>
      <c r="AK58" s="512"/>
      <c r="AL58" s="1014"/>
      <c r="AN58" s="36"/>
      <c r="AO58" s="18"/>
      <c r="AP58" s="40"/>
      <c r="AQ58" s="1925"/>
      <c r="AR58" s="1841"/>
      <c r="AS58" s="1501"/>
      <c r="AT58" s="1504" t="s">
        <v>452</v>
      </c>
      <c r="AU58" s="460"/>
      <c r="AV58" s="903"/>
      <c r="AW58" s="460"/>
      <c r="AX58" s="298"/>
      <c r="AY58" s="460"/>
      <c r="AZ58" s="298"/>
      <c r="BA58" s="460"/>
      <c r="BB58" s="295"/>
      <c r="BC58" s="297">
        <v>1</v>
      </c>
      <c r="BD58" s="306"/>
      <c r="BE58" s="479">
        <f t="shared" si="9"/>
        <v>0</v>
      </c>
      <c r="BF58" s="973"/>
      <c r="BG58" s="1778"/>
      <c r="BH58" s="54"/>
      <c r="BI58" s="1826"/>
      <c r="BJ58" s="164"/>
    </row>
    <row r="59" spans="1:62" ht="12" customHeight="1" thickBot="1">
      <c r="A59" s="36"/>
      <c r="B59" s="12"/>
      <c r="C59" s="13"/>
      <c r="D59" s="1928"/>
      <c r="E59" s="1441" t="s">
        <v>413</v>
      </c>
      <c r="F59" s="1107">
        <v>18</v>
      </c>
      <c r="G59" s="1106">
        <v>14</v>
      </c>
      <c r="H59" s="1107">
        <v>10</v>
      </c>
      <c r="I59" s="1106">
        <v>4</v>
      </c>
      <c r="J59" s="1107">
        <v>1</v>
      </c>
      <c r="K59" s="1106">
        <v>2</v>
      </c>
      <c r="L59" s="1108">
        <v>0</v>
      </c>
      <c r="M59" s="1110">
        <v>0</v>
      </c>
      <c r="N59" s="1689">
        <f t="shared" si="17"/>
        <v>49</v>
      </c>
      <c r="O59" s="1934" t="s">
        <v>500</v>
      </c>
      <c r="P59" s="1935"/>
      <c r="Q59" s="1935"/>
      <c r="R59" s="1935"/>
      <c r="S59" s="1935"/>
      <c r="T59" s="1936"/>
      <c r="U59" s="10"/>
      <c r="V59" s="39"/>
      <c r="W59" s="1846"/>
      <c r="X59" s="1851"/>
      <c r="Y59" s="1380" t="s">
        <v>206</v>
      </c>
      <c r="Z59" s="508"/>
      <c r="AA59" s="509"/>
      <c r="AB59" s="508"/>
      <c r="AC59" s="509"/>
      <c r="AD59" s="508"/>
      <c r="AE59" s="768"/>
      <c r="AF59" s="508"/>
      <c r="AG59" s="509"/>
      <c r="AH59" s="513">
        <v>2</v>
      </c>
      <c r="AI59" s="511"/>
      <c r="AJ59" s="512">
        <f t="shared" si="15"/>
        <v>0</v>
      </c>
      <c r="AK59" s="512"/>
      <c r="AL59" s="1015"/>
      <c r="AN59" s="36"/>
      <c r="AO59" s="18"/>
      <c r="AP59" s="40"/>
      <c r="AQ59" s="1925"/>
      <c r="AR59" s="1841"/>
      <c r="AS59" s="1501"/>
      <c r="AT59" s="1512" t="s">
        <v>441</v>
      </c>
      <c r="AU59" s="897"/>
      <c r="AV59" s="1211"/>
      <c r="AW59" s="897"/>
      <c r="AX59" s="1211"/>
      <c r="AY59" s="897"/>
      <c r="AZ59" s="1211"/>
      <c r="BA59" s="897"/>
      <c r="BB59" s="1211"/>
      <c r="BC59" s="487">
        <v>1</v>
      </c>
      <c r="BD59" s="221"/>
      <c r="BE59" s="197">
        <f t="shared" si="9"/>
        <v>0</v>
      </c>
      <c r="BF59" s="323"/>
      <c r="BG59" s="867"/>
      <c r="BH59" s="488"/>
      <c r="BI59" s="1569"/>
      <c r="BJ59" s="12"/>
    </row>
    <row r="60" spans="1:62" ht="12" customHeight="1">
      <c r="A60" s="36"/>
      <c r="B60" s="12"/>
      <c r="C60" s="13"/>
      <c r="D60" s="1928"/>
      <c r="E60" s="1440" t="s">
        <v>414</v>
      </c>
      <c r="F60" s="605"/>
      <c r="G60" s="606"/>
      <c r="H60" s="596">
        <f t="shared" ref="H60:M60" si="18">AB48</f>
        <v>0</v>
      </c>
      <c r="I60" s="592">
        <f t="shared" si="18"/>
        <v>0</v>
      </c>
      <c r="J60" s="589">
        <f t="shared" si="18"/>
        <v>0</v>
      </c>
      <c r="K60" s="590">
        <f t="shared" si="18"/>
        <v>0</v>
      </c>
      <c r="L60" s="591">
        <f t="shared" si="18"/>
        <v>0</v>
      </c>
      <c r="M60" s="592">
        <f t="shared" si="18"/>
        <v>0</v>
      </c>
      <c r="N60" s="593">
        <f t="shared" si="17"/>
        <v>0</v>
      </c>
      <c r="O60" s="1855" t="s">
        <v>516</v>
      </c>
      <c r="P60" s="1856"/>
      <c r="Q60" s="1856"/>
      <c r="R60" s="1856"/>
      <c r="S60" s="1856"/>
      <c r="T60" s="1857"/>
      <c r="U60" s="10"/>
      <c r="V60" s="39"/>
      <c r="W60" s="1846"/>
      <c r="X60" s="1851"/>
      <c r="Y60" s="1380" t="s">
        <v>207</v>
      </c>
      <c r="Z60" s="508"/>
      <c r="AA60" s="509"/>
      <c r="AB60" s="508"/>
      <c r="AC60" s="509"/>
      <c r="AD60" s="769"/>
      <c r="AE60" s="509"/>
      <c r="AF60" s="508"/>
      <c r="AG60" s="509"/>
      <c r="AH60" s="513">
        <v>2</v>
      </c>
      <c r="AI60" s="511"/>
      <c r="AJ60" s="512">
        <f t="shared" si="15"/>
        <v>0</v>
      </c>
      <c r="AK60" s="512"/>
      <c r="AL60" s="1015"/>
      <c r="AN60" s="36"/>
      <c r="AO60" s="18"/>
      <c r="AP60" s="40"/>
      <c r="AQ60" s="1925"/>
      <c r="AR60" s="1841"/>
      <c r="AS60" s="1501"/>
      <c r="AT60" s="1502" t="s">
        <v>442</v>
      </c>
      <c r="AU60" s="898"/>
      <c r="AV60" s="1212"/>
      <c r="AW60" s="898"/>
      <c r="AX60" s="1212"/>
      <c r="AY60" s="898"/>
      <c r="AZ60" s="1212"/>
      <c r="BA60" s="898"/>
      <c r="BB60" s="1212"/>
      <c r="BC60" s="83">
        <v>2</v>
      </c>
      <c r="BD60" s="106"/>
      <c r="BE60" s="126">
        <f t="shared" si="9"/>
        <v>0</v>
      </c>
      <c r="BF60" s="28"/>
      <c r="BG60" s="867"/>
      <c r="BH60" s="28"/>
      <c r="BI60" s="1570"/>
      <c r="BJ60" s="12"/>
    </row>
    <row r="61" spans="1:62" ht="12" customHeight="1" thickBot="1">
      <c r="A61" s="36"/>
      <c r="B61" s="12"/>
      <c r="C61" s="13"/>
      <c r="D61" s="1928"/>
      <c r="E61" s="1441" t="s">
        <v>413</v>
      </c>
      <c r="F61" s="607"/>
      <c r="G61" s="608"/>
      <c r="H61" s="1108">
        <v>6</v>
      </c>
      <c r="I61" s="1110">
        <v>12</v>
      </c>
      <c r="J61" s="1107">
        <v>19</v>
      </c>
      <c r="K61" s="1106">
        <v>7</v>
      </c>
      <c r="L61" s="1108">
        <v>12</v>
      </c>
      <c r="M61" s="1330">
        <v>0</v>
      </c>
      <c r="N61" s="1690">
        <f t="shared" si="17"/>
        <v>56</v>
      </c>
      <c r="O61" s="1858"/>
      <c r="P61" s="1859"/>
      <c r="Q61" s="1859"/>
      <c r="R61" s="1859"/>
      <c r="S61" s="1859"/>
      <c r="T61" s="1860"/>
      <c r="U61" s="10"/>
      <c r="V61" s="39"/>
      <c r="W61" s="1846"/>
      <c r="X61" s="1851"/>
      <c r="Y61" s="1380" t="s">
        <v>76</v>
      </c>
      <c r="Z61" s="508"/>
      <c r="AA61" s="509"/>
      <c r="AB61" s="508"/>
      <c r="AC61" s="509"/>
      <c r="AD61" s="508"/>
      <c r="AE61" s="509"/>
      <c r="AF61" s="769"/>
      <c r="AG61" s="509"/>
      <c r="AH61" s="513">
        <v>2</v>
      </c>
      <c r="AI61" s="511"/>
      <c r="AJ61" s="512">
        <f t="shared" si="15"/>
        <v>0</v>
      </c>
      <c r="AK61" s="512"/>
      <c r="AL61" s="1015"/>
      <c r="AN61" s="36"/>
      <c r="AO61" s="18"/>
      <c r="AP61" s="40"/>
      <c r="AQ61" s="1925"/>
      <c r="AR61" s="1841"/>
      <c r="AS61" s="1501"/>
      <c r="AT61" s="1510" t="s">
        <v>443</v>
      </c>
      <c r="AU61" s="899"/>
      <c r="AV61" s="1213"/>
      <c r="AW61" s="1738"/>
      <c r="AX61" s="1214"/>
      <c r="AY61" s="896"/>
      <c r="AZ61" s="1214"/>
      <c r="BA61" s="896"/>
      <c r="BB61" s="1214"/>
      <c r="BC61" s="75">
        <v>1</v>
      </c>
      <c r="BD61" s="104"/>
      <c r="BE61" s="127">
        <f t="shared" si="9"/>
        <v>0</v>
      </c>
      <c r="BF61" s="23"/>
      <c r="BG61" s="867"/>
      <c r="BH61" s="23"/>
      <c r="BI61" s="1568"/>
      <c r="BJ61" s="12"/>
    </row>
    <row r="62" spans="1:62" ht="12" customHeight="1" thickBot="1">
      <c r="A62" s="36"/>
      <c r="B62" s="12"/>
      <c r="C62" s="13"/>
      <c r="D62" s="1928"/>
      <c r="E62" s="587" t="s">
        <v>415</v>
      </c>
      <c r="F62" s="594">
        <f t="shared" ref="F62:M62" si="19">AU74</f>
        <v>0</v>
      </c>
      <c r="G62" s="595">
        <f t="shared" si="19"/>
        <v>0</v>
      </c>
      <c r="H62" s="594">
        <f t="shared" si="19"/>
        <v>0</v>
      </c>
      <c r="I62" s="595">
        <f t="shared" si="19"/>
        <v>0</v>
      </c>
      <c r="J62" s="594">
        <f t="shared" si="19"/>
        <v>0</v>
      </c>
      <c r="K62" s="595">
        <f t="shared" si="19"/>
        <v>0</v>
      </c>
      <c r="L62" s="596">
        <f t="shared" si="19"/>
        <v>0</v>
      </c>
      <c r="M62" s="597">
        <f t="shared" si="19"/>
        <v>0</v>
      </c>
      <c r="N62" s="593">
        <f>SUM(F62:M62)</f>
        <v>0</v>
      </c>
      <c r="O62" s="1861"/>
      <c r="P62" s="1862"/>
      <c r="Q62" s="1862"/>
      <c r="R62" s="1862"/>
      <c r="S62" s="1862"/>
      <c r="T62" s="1863"/>
      <c r="V62" s="39"/>
      <c r="W62" s="1846"/>
      <c r="X62" s="1851"/>
      <c r="Y62" s="1380" t="s">
        <v>77</v>
      </c>
      <c r="Z62" s="508"/>
      <c r="AA62" s="509"/>
      <c r="AB62" s="508"/>
      <c r="AC62" s="509"/>
      <c r="AD62" s="508"/>
      <c r="AE62" s="509"/>
      <c r="AF62" s="769"/>
      <c r="AG62" s="509"/>
      <c r="AH62" s="513">
        <v>3</v>
      </c>
      <c r="AI62" s="511"/>
      <c r="AJ62" s="512">
        <f t="shared" si="15"/>
        <v>0</v>
      </c>
      <c r="AK62" s="512"/>
      <c r="AL62" s="1015"/>
      <c r="AN62" s="36"/>
      <c r="AO62" s="18"/>
      <c r="AP62" s="40"/>
      <c r="AQ62" s="1925"/>
      <c r="AR62" s="1841"/>
      <c r="AS62" s="1501"/>
      <c r="AT62" s="1503" t="s">
        <v>444</v>
      </c>
      <c r="AU62" s="896"/>
      <c r="AV62" s="1214"/>
      <c r="AW62" s="896"/>
      <c r="AX62" s="1214"/>
      <c r="AY62" s="896"/>
      <c r="AZ62" s="1214"/>
      <c r="BA62" s="896"/>
      <c r="BB62" s="1214"/>
      <c r="BC62" s="74">
        <v>1</v>
      </c>
      <c r="BD62" s="104"/>
      <c r="BE62" s="127">
        <f t="shared" si="9"/>
        <v>0</v>
      </c>
      <c r="BF62" s="972"/>
      <c r="BG62" s="1754"/>
      <c r="BH62" s="23"/>
      <c r="BI62" s="1753"/>
      <c r="BJ62" s="12"/>
    </row>
    <row r="63" spans="1:62" ht="12" customHeight="1" thickBot="1">
      <c r="A63" s="36"/>
      <c r="B63" s="12"/>
      <c r="C63" s="13"/>
      <c r="D63" s="1928"/>
      <c r="E63" s="1442" t="s">
        <v>413</v>
      </c>
      <c r="F63" s="1102">
        <v>6</v>
      </c>
      <c r="G63" s="1103">
        <v>10</v>
      </c>
      <c r="H63" s="1102">
        <v>4</v>
      </c>
      <c r="I63" s="1103">
        <v>2</v>
      </c>
      <c r="J63" s="1102">
        <v>2</v>
      </c>
      <c r="K63" s="1103">
        <v>0</v>
      </c>
      <c r="L63" s="1104">
        <v>0</v>
      </c>
      <c r="M63" s="1105">
        <v>0</v>
      </c>
      <c r="N63" s="1691">
        <f t="shared" si="17"/>
        <v>24</v>
      </c>
      <c r="O63" s="1950" t="s">
        <v>511</v>
      </c>
      <c r="P63" s="1951"/>
      <c r="Q63" s="1951"/>
      <c r="R63" s="1951"/>
      <c r="S63" s="1951"/>
      <c r="T63" s="1952"/>
      <c r="V63" s="39"/>
      <c r="W63" s="1846"/>
      <c r="X63" s="1852"/>
      <c r="Y63" s="1381" t="s">
        <v>78</v>
      </c>
      <c r="Z63" s="528"/>
      <c r="AA63" s="527"/>
      <c r="AB63" s="528"/>
      <c r="AC63" s="527"/>
      <c r="AD63" s="528"/>
      <c r="AE63" s="527"/>
      <c r="AF63" s="528"/>
      <c r="AG63" s="770"/>
      <c r="AH63" s="529">
        <v>2</v>
      </c>
      <c r="AI63" s="530"/>
      <c r="AJ63" s="531">
        <f t="shared" si="15"/>
        <v>0</v>
      </c>
      <c r="AK63" s="531"/>
      <c r="AL63" s="1016"/>
      <c r="AN63" s="36"/>
      <c r="AO63" s="18"/>
      <c r="AP63" s="40"/>
      <c r="AQ63" s="1925"/>
      <c r="AR63" s="1841"/>
      <c r="AS63" s="1501"/>
      <c r="AT63" s="1513" t="s">
        <v>445</v>
      </c>
      <c r="AU63" s="1223"/>
      <c r="AV63" s="1224"/>
      <c r="AW63" s="1223"/>
      <c r="AX63" s="1224"/>
      <c r="AY63" s="1223"/>
      <c r="AZ63" s="1224"/>
      <c r="BA63" s="1223"/>
      <c r="BB63" s="1224"/>
      <c r="BC63" s="1225">
        <v>1</v>
      </c>
      <c r="BD63" s="1226"/>
      <c r="BE63" s="1227">
        <f t="shared" si="9"/>
        <v>0</v>
      </c>
      <c r="BF63" s="1228"/>
      <c r="BG63" s="1574" t="s">
        <v>457</v>
      </c>
      <c r="BH63" s="1229"/>
      <c r="BI63" s="1571" t="s">
        <v>328</v>
      </c>
      <c r="BJ63" s="12"/>
    </row>
    <row r="64" spans="1:62" ht="12" customHeight="1" thickBot="1">
      <c r="A64" s="36"/>
      <c r="B64" s="12"/>
      <c r="C64" s="13"/>
      <c r="D64" s="1928"/>
      <c r="E64" s="1637" t="s">
        <v>498</v>
      </c>
      <c r="F64" s="1600">
        <f>F58+F60+F62</f>
        <v>0</v>
      </c>
      <c r="G64" s="1601">
        <f>G58+G60+G62</f>
        <v>0</v>
      </c>
      <c r="H64" s="1600">
        <f>H58+H60+H62</f>
        <v>0</v>
      </c>
      <c r="I64" s="1601">
        <f>I58+I60+I62</f>
        <v>0</v>
      </c>
      <c r="J64" s="1600">
        <f>J58+J60+J62</f>
        <v>0</v>
      </c>
      <c r="K64" s="1601">
        <f t="shared" ref="I64:M65" si="20">K58+K60+K62</f>
        <v>0</v>
      </c>
      <c r="L64" s="1600">
        <f t="shared" si="20"/>
        <v>0</v>
      </c>
      <c r="M64" s="1601">
        <f t="shared" si="20"/>
        <v>0</v>
      </c>
      <c r="N64" s="1602">
        <f t="shared" si="17"/>
        <v>0</v>
      </c>
      <c r="O64" s="182"/>
      <c r="P64" s="1648"/>
      <c r="Q64" s="1648"/>
      <c r="R64" s="1648"/>
      <c r="S64" s="1648"/>
      <c r="T64" s="1649"/>
      <c r="V64" s="39"/>
      <c r="W64" s="1846"/>
      <c r="X64" s="1864"/>
      <c r="Y64" s="1765" t="s">
        <v>556</v>
      </c>
      <c r="Z64" s="1765"/>
      <c r="AA64" s="1765"/>
      <c r="AB64" s="1765"/>
      <c r="AC64" s="1765"/>
      <c r="AD64" s="1765"/>
      <c r="AE64" s="1765"/>
      <c r="AF64" s="1765"/>
      <c r="AG64" s="1765"/>
      <c r="AH64" s="1765"/>
      <c r="AI64" s="547"/>
      <c r="AJ64" s="548">
        <f>SUM(AJ65:AJ70)</f>
        <v>0</v>
      </c>
      <c r="AK64" s="549">
        <v>4</v>
      </c>
      <c r="AL64" s="540"/>
      <c r="AN64" s="36"/>
      <c r="AO64" s="18"/>
      <c r="AP64" s="40"/>
      <c r="AQ64" s="1925"/>
      <c r="AR64" s="1841"/>
      <c r="AS64" s="1501"/>
      <c r="AT64" s="1506" t="s">
        <v>446</v>
      </c>
      <c r="AU64" s="1232"/>
      <c r="AV64" s="1233"/>
      <c r="AW64" s="1232"/>
      <c r="AX64" s="1233"/>
      <c r="AY64" s="1232"/>
      <c r="AZ64" s="1233"/>
      <c r="BA64" s="1232"/>
      <c r="BB64" s="1233"/>
      <c r="BC64" s="1234">
        <v>1</v>
      </c>
      <c r="BD64" s="1235"/>
      <c r="BE64" s="1236">
        <f t="shared" si="9"/>
        <v>0</v>
      </c>
      <c r="BF64" s="1237"/>
      <c r="BG64" s="1575"/>
      <c r="BH64" s="1239"/>
      <c r="BI64" s="1572"/>
      <c r="BJ64" s="12"/>
    </row>
    <row r="65" spans="1:62" ht="12" customHeight="1" thickBot="1">
      <c r="A65" s="36"/>
      <c r="B65" s="12"/>
      <c r="C65" s="13"/>
      <c r="D65" s="1928"/>
      <c r="E65" s="1639" t="s">
        <v>413</v>
      </c>
      <c r="F65" s="1640">
        <v>24</v>
      </c>
      <c r="G65" s="1641">
        <v>24</v>
      </c>
      <c r="H65" s="1640">
        <v>20</v>
      </c>
      <c r="I65" s="1641">
        <f t="shared" si="20"/>
        <v>18</v>
      </c>
      <c r="J65" s="1640">
        <f t="shared" si="20"/>
        <v>22</v>
      </c>
      <c r="K65" s="1641">
        <f t="shared" si="20"/>
        <v>9</v>
      </c>
      <c r="L65" s="1642">
        <f>L59+L61+L63</f>
        <v>12</v>
      </c>
      <c r="M65" s="1643">
        <f t="shared" si="20"/>
        <v>0</v>
      </c>
      <c r="N65" s="1692">
        <f t="shared" si="17"/>
        <v>129</v>
      </c>
      <c r="O65" s="1650"/>
      <c r="P65" s="1941" t="s">
        <v>250</v>
      </c>
      <c r="Q65" s="1942"/>
      <c r="R65" s="1943"/>
      <c r="S65" s="1944" t="s">
        <v>522</v>
      </c>
      <c r="T65" s="1945"/>
      <c r="U65" s="247"/>
      <c r="V65" s="39"/>
      <c r="W65" s="1846"/>
      <c r="X65" s="1865"/>
      <c r="Y65" s="1379" t="s">
        <v>208</v>
      </c>
      <c r="Z65" s="522"/>
      <c r="AA65" s="505"/>
      <c r="AB65" s="522"/>
      <c r="AC65" s="1264"/>
      <c r="AD65" s="522"/>
      <c r="AE65" s="505"/>
      <c r="AF65" s="522"/>
      <c r="AG65" s="505"/>
      <c r="AH65" s="523">
        <v>2</v>
      </c>
      <c r="AI65" s="524"/>
      <c r="AJ65" s="506">
        <f t="shared" ref="AJ65:AJ71" si="21">IF(AI65&gt;0,AH65,0)</f>
        <v>0</v>
      </c>
      <c r="AK65" s="506"/>
      <c r="AL65" s="1752" t="s">
        <v>553</v>
      </c>
      <c r="AN65" s="36"/>
      <c r="AO65" s="18"/>
      <c r="AP65" s="40"/>
      <c r="AQ65" s="1925"/>
      <c r="AR65" s="1841"/>
      <c r="AS65" s="1501"/>
      <c r="AT65" s="1633" t="s">
        <v>488</v>
      </c>
      <c r="AU65" s="461"/>
      <c r="AV65" s="100"/>
      <c r="AW65" s="461"/>
      <c r="AX65" s="100"/>
      <c r="AY65" s="898"/>
      <c r="AZ65" s="1212"/>
      <c r="BA65" s="461"/>
      <c r="BB65" s="100"/>
      <c r="BC65" s="205">
        <v>1</v>
      </c>
      <c r="BD65" s="106"/>
      <c r="BE65" s="126">
        <f>IF(BD65&gt;0,BC65,0)</f>
        <v>0</v>
      </c>
      <c r="BF65" s="972"/>
      <c r="BG65" s="1793" t="s">
        <v>458</v>
      </c>
      <c r="BH65" s="198"/>
      <c r="BI65" s="1573"/>
      <c r="BJ65" s="12"/>
    </row>
    <row r="66" spans="1:62" ht="12" customHeight="1" thickBot="1">
      <c r="A66" s="36"/>
      <c r="B66" s="12"/>
      <c r="C66" s="13"/>
      <c r="D66" s="1928"/>
      <c r="E66" s="1638" t="s">
        <v>499</v>
      </c>
      <c r="F66" s="910" t="str">
        <f>IF(F64&gt;J55,"F","")</f>
        <v/>
      </c>
      <c r="G66" s="911" t="str">
        <f t="shared" ref="G66:M66" si="22">IF(AND(G64&gt;$J55,F67&lt;3),"F","")</f>
        <v/>
      </c>
      <c r="H66" s="912" t="str">
        <f t="shared" si="22"/>
        <v/>
      </c>
      <c r="I66" s="913" t="str">
        <f t="shared" si="22"/>
        <v/>
      </c>
      <c r="J66" s="912" t="str">
        <f t="shared" si="22"/>
        <v/>
      </c>
      <c r="K66" s="911" t="str">
        <f t="shared" si="22"/>
        <v/>
      </c>
      <c r="L66" s="912" t="str">
        <f t="shared" si="22"/>
        <v/>
      </c>
      <c r="M66" s="911" t="str">
        <f t="shared" si="22"/>
        <v/>
      </c>
      <c r="N66" s="575"/>
      <c r="O66" s="1650"/>
      <c r="P66" s="1652" t="s">
        <v>501</v>
      </c>
      <c r="Q66" s="1653" t="s">
        <v>502</v>
      </c>
      <c r="R66" s="1953" t="str">
        <f>IF(P67&gt;=Q67,"Clear","対象")</f>
        <v>対象</v>
      </c>
      <c r="S66" s="1946"/>
      <c r="T66" s="1947"/>
      <c r="U66" s="247"/>
      <c r="V66" s="39"/>
      <c r="W66" s="1846"/>
      <c r="X66" s="1865"/>
      <c r="Y66" s="1380" t="s">
        <v>211</v>
      </c>
      <c r="Z66" s="508"/>
      <c r="AA66" s="509"/>
      <c r="AB66" s="508"/>
      <c r="AC66" s="509"/>
      <c r="AD66" s="769"/>
      <c r="AE66" s="509"/>
      <c r="AF66" s="508"/>
      <c r="AG66" s="509"/>
      <c r="AH66" s="513">
        <v>2</v>
      </c>
      <c r="AI66" s="511"/>
      <c r="AJ66" s="512">
        <f t="shared" si="21"/>
        <v>0</v>
      </c>
      <c r="AK66" s="512"/>
      <c r="AL66" s="1015"/>
      <c r="AN66" s="36"/>
      <c r="AO66" s="18"/>
      <c r="AP66" s="40"/>
      <c r="AQ66" s="1925"/>
      <c r="AR66" s="1841"/>
      <c r="AS66" s="1501"/>
      <c r="AT66" s="1631" t="s">
        <v>489</v>
      </c>
      <c r="AU66" s="463"/>
      <c r="AV66" s="210"/>
      <c r="AW66" s="1215"/>
      <c r="AX66" s="210"/>
      <c r="AY66" s="896"/>
      <c r="AZ66" s="1214"/>
      <c r="BA66" s="463"/>
      <c r="BB66" s="210"/>
      <c r="BC66" s="75">
        <v>1</v>
      </c>
      <c r="BD66" s="104"/>
      <c r="BE66" s="127">
        <f>IF(BD66&gt;0,BC66,0)</f>
        <v>0</v>
      </c>
      <c r="BF66" s="972"/>
      <c r="BG66" s="1794"/>
      <c r="BH66" s="198"/>
      <c r="BI66" s="1006"/>
      <c r="BJ66" s="12"/>
    </row>
    <row r="67" spans="1:62" ht="12" customHeight="1" thickTop="1" thickBot="1">
      <c r="A67" s="36"/>
      <c r="B67" s="12"/>
      <c r="C67" s="13"/>
      <c r="D67" s="1928"/>
      <c r="E67" s="1300" t="s">
        <v>416</v>
      </c>
      <c r="F67" s="1301"/>
      <c r="G67" s="1302"/>
      <c r="H67" s="1303"/>
      <c r="I67" s="1304"/>
      <c r="J67" s="1303"/>
      <c r="K67" s="1304"/>
      <c r="L67" s="1303"/>
      <c r="M67" s="1301"/>
      <c r="N67" s="918"/>
      <c r="O67" s="1651"/>
      <c r="P67" s="1688">
        <f>SUM(P12:P15)+SUM(P18:P20)+SUM(P22:P23)+SUM(P26:P29)+SUM(P34:P37)+P42+P47</f>
        <v>0</v>
      </c>
      <c r="Q67" s="1669">
        <v>15</v>
      </c>
      <c r="R67" s="1954"/>
      <c r="S67" s="1948"/>
      <c r="T67" s="1949"/>
      <c r="U67" s="247"/>
      <c r="V67" s="39"/>
      <c r="W67" s="1846"/>
      <c r="X67" s="1865"/>
      <c r="Y67" s="1380" t="s">
        <v>212</v>
      </c>
      <c r="Z67" s="508"/>
      <c r="AA67" s="509"/>
      <c r="AB67" s="769"/>
      <c r="AC67" s="509"/>
      <c r="AD67" s="508"/>
      <c r="AE67" s="509"/>
      <c r="AF67" s="508"/>
      <c r="AG67" s="509"/>
      <c r="AH67" s="513">
        <v>2</v>
      </c>
      <c r="AI67" s="511"/>
      <c r="AJ67" s="512">
        <f t="shared" si="21"/>
        <v>0</v>
      </c>
      <c r="AK67" s="512"/>
      <c r="AL67" s="1013"/>
      <c r="AN67" s="36"/>
      <c r="AO67" s="18"/>
      <c r="AP67" s="40"/>
      <c r="AQ67" s="1926"/>
      <c r="AR67" s="1312"/>
      <c r="AS67" s="1313"/>
      <c r="AT67" s="1514" t="s">
        <v>490</v>
      </c>
      <c r="AU67" s="467"/>
      <c r="AV67" s="211"/>
      <c r="AW67" s="467"/>
      <c r="AX67" s="211"/>
      <c r="AY67" s="1623"/>
      <c r="AZ67" s="1624"/>
      <c r="BA67" s="1727"/>
      <c r="BB67" s="1728"/>
      <c r="BC67" s="301">
        <v>2</v>
      </c>
      <c r="BD67" s="1244"/>
      <c r="BE67" s="273">
        <f>IF(BD67&gt;0,BC67,0)</f>
        <v>0</v>
      </c>
      <c r="BF67" s="1725"/>
      <c r="BG67" s="1795"/>
      <c r="BH67" s="6"/>
      <c r="BI67" s="1246"/>
      <c r="BJ67" s="164"/>
    </row>
    <row r="68" spans="1:62" ht="12" customHeight="1" thickTop="1" thickBot="1">
      <c r="A68" s="36"/>
      <c r="B68" s="12"/>
      <c r="C68" s="13"/>
      <c r="D68" s="1928"/>
      <c r="E68" s="1867" t="s">
        <v>515</v>
      </c>
      <c r="F68" s="1868"/>
      <c r="G68" s="1868"/>
      <c r="H68" s="1868"/>
      <c r="I68" s="1868"/>
      <c r="J68" s="1868"/>
      <c r="K68" s="1868"/>
      <c r="L68" s="1868"/>
      <c r="M68" s="1868"/>
      <c r="N68" s="1869"/>
      <c r="O68" s="1644"/>
      <c r="P68" s="10"/>
      <c r="Q68" s="10"/>
      <c r="R68" s="10"/>
      <c r="S68" s="1668"/>
      <c r="T68" s="1668"/>
      <c r="U68" s="247"/>
      <c r="V68" s="39"/>
      <c r="W68" s="1846"/>
      <c r="X68" s="1865"/>
      <c r="Y68" s="1380" t="s">
        <v>213</v>
      </c>
      <c r="Z68" s="508"/>
      <c r="AA68" s="509"/>
      <c r="AB68" s="508"/>
      <c r="AC68" s="768"/>
      <c r="AD68" s="508"/>
      <c r="AE68" s="509"/>
      <c r="AF68" s="508"/>
      <c r="AG68" s="509"/>
      <c r="AH68" s="513">
        <v>2</v>
      </c>
      <c r="AI68" s="511"/>
      <c r="AJ68" s="514">
        <f t="shared" si="21"/>
        <v>0</v>
      </c>
      <c r="AK68" s="514"/>
      <c r="AL68" s="1018"/>
      <c r="AN68" s="36"/>
      <c r="AO68" s="18"/>
      <c r="AP68" s="40"/>
      <c r="AQ68" s="1873" t="s">
        <v>544</v>
      </c>
      <c r="AR68" s="1873"/>
      <c r="AS68" s="1873"/>
      <c r="AT68" s="1760" t="s">
        <v>546</v>
      </c>
      <c r="AU68" s="1761"/>
      <c r="AV68" s="1761"/>
      <c r="AW68" s="1761"/>
      <c r="AX68" s="1761"/>
      <c r="AY68" s="1761"/>
      <c r="AZ68" s="1761"/>
      <c r="BA68" s="1762">
        <v>0</v>
      </c>
      <c r="BB68" s="1763"/>
      <c r="BC68" s="1726"/>
      <c r="BD68" s="1726"/>
      <c r="BE68" s="1729">
        <f>SUM(BE69:BE72)</f>
        <v>0</v>
      </c>
      <c r="BF68" s="1731"/>
      <c r="BG68" s="1730"/>
      <c r="BH68" s="1723"/>
      <c r="BI68" s="1724"/>
      <c r="BJ68" s="12"/>
    </row>
    <row r="69" spans="1:62" ht="12" customHeight="1" thickTop="1">
      <c r="A69" s="36"/>
      <c r="B69" s="12"/>
      <c r="C69" s="13"/>
      <c r="D69" s="1928"/>
      <c r="E69" s="1603" t="s">
        <v>524</v>
      </c>
      <c r="F69" s="626">
        <f t="shared" ref="F69:M69" si="23">F53+Z49+AU75</f>
        <v>0</v>
      </c>
      <c r="G69" s="626">
        <f t="shared" si="23"/>
        <v>0</v>
      </c>
      <c r="H69" s="626">
        <f t="shared" si="23"/>
        <v>0</v>
      </c>
      <c r="I69" s="626">
        <f t="shared" si="23"/>
        <v>0</v>
      </c>
      <c r="J69" s="626">
        <f t="shared" si="23"/>
        <v>0</v>
      </c>
      <c r="K69" s="626">
        <f t="shared" si="23"/>
        <v>0</v>
      </c>
      <c r="L69" s="626">
        <f t="shared" si="23"/>
        <v>0</v>
      </c>
      <c r="M69" s="626">
        <f t="shared" si="23"/>
        <v>0</v>
      </c>
      <c r="N69" s="724"/>
      <c r="O69" s="48"/>
      <c r="P69" s="10"/>
      <c r="Q69" s="10"/>
      <c r="R69" s="10"/>
      <c r="S69" s="1668"/>
      <c r="T69" s="1668"/>
      <c r="U69" s="247"/>
      <c r="V69" s="39"/>
      <c r="W69" s="1846"/>
      <c r="X69" s="1865"/>
      <c r="Y69" s="1380" t="s">
        <v>214</v>
      </c>
      <c r="Z69" s="508"/>
      <c r="AA69" s="509"/>
      <c r="AB69" s="769"/>
      <c r="AC69" s="509"/>
      <c r="AD69" s="769"/>
      <c r="AE69" s="509"/>
      <c r="AF69" s="508"/>
      <c r="AG69" s="509"/>
      <c r="AH69" s="513">
        <v>2</v>
      </c>
      <c r="AI69" s="511"/>
      <c r="AJ69" s="512">
        <f t="shared" si="21"/>
        <v>0</v>
      </c>
      <c r="AK69" s="512"/>
      <c r="AL69" s="1013"/>
      <c r="AN69" s="36"/>
      <c r="AO69" s="18"/>
      <c r="AP69" s="40"/>
      <c r="AQ69" s="1874"/>
      <c r="AR69" s="1874"/>
      <c r="AS69" s="1874"/>
      <c r="AT69" s="1733"/>
      <c r="AU69" s="473"/>
      <c r="AV69" s="224"/>
      <c r="AW69" s="470"/>
      <c r="AX69" s="100"/>
      <c r="AY69" s="461"/>
      <c r="AZ69" s="100"/>
      <c r="BA69" s="650"/>
      <c r="BB69" s="100"/>
      <c r="BC69" s="84">
        <v>1</v>
      </c>
      <c r="BD69" s="221"/>
      <c r="BE69" s="1721">
        <f>IF(BD69&gt;0,BC69,0)</f>
        <v>0</v>
      </c>
      <c r="BF69" s="1719"/>
      <c r="BG69" s="1755"/>
      <c r="BH69" s="1719"/>
      <c r="BI69" s="1722" t="s">
        <v>545</v>
      </c>
      <c r="BJ69" s="12"/>
    </row>
    <row r="70" spans="1:62" ht="12" customHeight="1" thickBot="1">
      <c r="A70" s="36"/>
      <c r="B70" s="12"/>
      <c r="C70" s="13"/>
      <c r="D70" s="1929"/>
      <c r="E70" s="1636" t="s">
        <v>525</v>
      </c>
      <c r="F70" s="1620">
        <f t="shared" ref="F70:M70" si="24">F64+F69</f>
        <v>0</v>
      </c>
      <c r="G70" s="1620">
        <f>G64+G69</f>
        <v>0</v>
      </c>
      <c r="H70" s="1620">
        <f t="shared" si="24"/>
        <v>0</v>
      </c>
      <c r="I70" s="1620">
        <f t="shared" si="24"/>
        <v>0</v>
      </c>
      <c r="J70" s="1620">
        <f t="shared" si="24"/>
        <v>0</v>
      </c>
      <c r="K70" s="1620">
        <f t="shared" si="24"/>
        <v>0</v>
      </c>
      <c r="L70" s="1620">
        <f t="shared" si="24"/>
        <v>0</v>
      </c>
      <c r="M70" s="1620">
        <f t="shared" si="24"/>
        <v>0</v>
      </c>
      <c r="N70" s="1621">
        <f>SUM(F70:M70)</f>
        <v>0</v>
      </c>
      <c r="O70" s="48"/>
      <c r="P70" s="1955" t="s">
        <v>526</v>
      </c>
      <c r="Q70" s="1955"/>
      <c r="R70" s="1955"/>
      <c r="S70" s="1955"/>
      <c r="T70" s="1955"/>
      <c r="U70" s="12"/>
      <c r="V70" s="39"/>
      <c r="W70" s="1846"/>
      <c r="X70" s="1866"/>
      <c r="Y70" s="1382" t="s">
        <v>215</v>
      </c>
      <c r="Z70" s="517"/>
      <c r="AA70" s="516"/>
      <c r="AB70" s="772"/>
      <c r="AC70" s="516"/>
      <c r="AD70" s="772"/>
      <c r="AE70" s="516"/>
      <c r="AF70" s="517"/>
      <c r="AG70" s="516"/>
      <c r="AH70" s="518">
        <v>2</v>
      </c>
      <c r="AI70" s="519"/>
      <c r="AJ70" s="520">
        <f t="shared" si="21"/>
        <v>0</v>
      </c>
      <c r="AK70" s="520"/>
      <c r="AL70" s="1019"/>
      <c r="AN70" s="36"/>
      <c r="AO70" s="18"/>
      <c r="AP70" s="40"/>
      <c r="AQ70" s="1874"/>
      <c r="AR70" s="1874"/>
      <c r="AS70" s="1874"/>
      <c r="AT70" s="1734"/>
      <c r="AU70" s="471"/>
      <c r="AV70" s="210"/>
      <c r="AW70" s="463"/>
      <c r="AX70" s="210"/>
      <c r="AY70" s="463"/>
      <c r="AZ70" s="210"/>
      <c r="BA70" s="1737"/>
      <c r="BB70" s="210"/>
      <c r="BC70" s="84">
        <v>1</v>
      </c>
      <c r="BD70" s="106"/>
      <c r="BE70" s="1718">
        <f>IF(BD70&gt;0,BC70,0)</f>
        <v>0</v>
      </c>
      <c r="BF70" s="972"/>
      <c r="BG70" s="1756"/>
      <c r="BH70" s="1720"/>
      <c r="BI70" s="1414"/>
      <c r="BJ70" s="12"/>
    </row>
    <row r="71" spans="1:62" ht="12" customHeight="1" thickBot="1">
      <c r="A71" s="36"/>
      <c r="B71" s="12"/>
      <c r="C71" s="720"/>
      <c r="D71" s="720"/>
      <c r="E71" s="720"/>
      <c r="F71" s="720"/>
      <c r="G71" s="720"/>
      <c r="H71" s="720"/>
      <c r="I71" s="720"/>
      <c r="J71" s="720"/>
      <c r="K71" s="720"/>
      <c r="L71" s="720"/>
      <c r="M71" s="720"/>
      <c r="N71" s="720"/>
      <c r="O71" s="720"/>
      <c r="P71" s="720"/>
      <c r="Q71" s="720"/>
      <c r="R71" s="720"/>
      <c r="S71" s="720"/>
      <c r="T71" s="720"/>
      <c r="U71" s="12"/>
      <c r="V71" s="39"/>
      <c r="W71" s="1847"/>
      <c r="X71" s="533"/>
      <c r="Y71" s="1383" t="s">
        <v>79</v>
      </c>
      <c r="Z71" s="102"/>
      <c r="AA71" s="91"/>
      <c r="AB71" s="1265"/>
      <c r="AC71" s="91"/>
      <c r="AD71" s="102"/>
      <c r="AE71" s="91"/>
      <c r="AF71" s="102"/>
      <c r="AG71" s="91"/>
      <c r="AH71" s="76">
        <v>2</v>
      </c>
      <c r="AI71" s="109"/>
      <c r="AJ71" s="6">
        <f t="shared" si="21"/>
        <v>0</v>
      </c>
      <c r="AK71" s="6"/>
      <c r="AL71" s="1751" t="s">
        <v>108</v>
      </c>
      <c r="AN71" s="36"/>
      <c r="AO71" s="18"/>
      <c r="AP71" s="40"/>
      <c r="AQ71" s="1874"/>
      <c r="AR71" s="1874"/>
      <c r="AS71" s="1874"/>
      <c r="AT71" s="1735"/>
      <c r="AU71" s="472"/>
      <c r="AV71" s="314"/>
      <c r="AW71" s="464"/>
      <c r="AX71" s="210"/>
      <c r="AY71" s="463"/>
      <c r="AZ71" s="210"/>
      <c r="BA71" s="463"/>
      <c r="BB71" s="210"/>
      <c r="BC71" s="84">
        <v>1</v>
      </c>
      <c r="BD71" s="104"/>
      <c r="BE71" s="1718">
        <f>IF(BD71&gt;0,BC71,0)</f>
        <v>0</v>
      </c>
      <c r="BF71" s="972"/>
      <c r="BG71" s="1756"/>
      <c r="BH71" s="1720"/>
      <c r="BI71" s="1414"/>
      <c r="BJ71" s="12"/>
    </row>
    <row r="72" spans="1:62" ht="12" customHeight="1" thickBot="1">
      <c r="A72" s="36"/>
      <c r="B72" s="12"/>
      <c r="C72" s="1767" t="s">
        <v>221</v>
      </c>
      <c r="D72" s="1768"/>
      <c r="E72" s="1768"/>
      <c r="F72" s="1768"/>
      <c r="G72" s="1768"/>
      <c r="H72" s="1768"/>
      <c r="I72" s="1768"/>
      <c r="J72" s="1768"/>
      <c r="K72" s="1768"/>
      <c r="L72" s="1768"/>
      <c r="M72" s="1768"/>
      <c r="N72" s="1768"/>
      <c r="O72" s="1768"/>
      <c r="P72" s="1768"/>
      <c r="Q72" s="1768"/>
      <c r="R72" s="1768"/>
      <c r="S72" s="1768"/>
      <c r="T72" s="1769"/>
      <c r="U72" s="249"/>
      <c r="V72" s="12"/>
      <c r="W72" s="36"/>
      <c r="AM72" s="10"/>
      <c r="AN72" s="12"/>
      <c r="AO72" s="15"/>
      <c r="AP72" s="1260"/>
      <c r="AQ72" s="1875"/>
      <c r="AR72" s="1875"/>
      <c r="AS72" s="1875"/>
      <c r="AT72" s="1736"/>
      <c r="AU72" s="1732"/>
      <c r="AV72" s="211"/>
      <c r="AW72" s="467"/>
      <c r="AX72" s="211"/>
      <c r="AY72" s="467"/>
      <c r="AZ72" s="211"/>
      <c r="BA72" s="467"/>
      <c r="BB72" s="211"/>
      <c r="BC72" s="76">
        <v>1</v>
      </c>
      <c r="BD72" s="1244"/>
      <c r="BE72" s="133">
        <f>IF(BD72&gt;0,BC72,0)</f>
        <v>0</v>
      </c>
      <c r="BF72" s="1245"/>
      <c r="BG72" s="1757"/>
      <c r="BH72" s="1713"/>
      <c r="BI72" s="1439"/>
      <c r="BJ72" s="12"/>
    </row>
    <row r="73" spans="1:62" ht="12" customHeight="1" thickBot="1">
      <c r="A73" s="36"/>
      <c r="B73" s="12"/>
      <c r="C73" s="1770"/>
      <c r="D73" s="1771"/>
      <c r="E73" s="1771"/>
      <c r="F73" s="1771"/>
      <c r="G73" s="1771"/>
      <c r="H73" s="1771"/>
      <c r="I73" s="1771"/>
      <c r="J73" s="1771"/>
      <c r="K73" s="1771"/>
      <c r="L73" s="1771"/>
      <c r="M73" s="1771"/>
      <c r="N73" s="1771"/>
      <c r="O73" s="1771"/>
      <c r="P73" s="1771"/>
      <c r="Q73" s="1771"/>
      <c r="R73" s="1771"/>
      <c r="S73" s="1771"/>
      <c r="T73" s="1772"/>
      <c r="U73" s="12"/>
      <c r="V73" s="12"/>
      <c r="W73" s="12"/>
      <c r="X73" s="12"/>
      <c r="Y73" s="12"/>
      <c r="Z73" s="12"/>
      <c r="AA73" s="12"/>
      <c r="AB73" s="12"/>
      <c r="AC73" s="12"/>
      <c r="AD73" s="12"/>
      <c r="AE73" s="12"/>
      <c r="AF73" s="12"/>
      <c r="AG73" s="12"/>
      <c r="AH73" s="10"/>
      <c r="AI73" s="12"/>
      <c r="AJ73" s="10"/>
      <c r="AK73" s="10"/>
      <c r="AL73" s="10"/>
      <c r="AM73" s="10"/>
      <c r="AN73" s="12"/>
      <c r="AO73" s="15"/>
      <c r="AP73" s="15"/>
      <c r="AQ73" s="930"/>
      <c r="AR73" s="13"/>
      <c r="AS73" s="13"/>
      <c r="AU73" s="1516" t="s">
        <v>13</v>
      </c>
      <c r="AV73" s="1517" t="s">
        <v>12</v>
      </c>
      <c r="AW73" s="1518" t="s">
        <v>13</v>
      </c>
      <c r="AX73" s="1517" t="s">
        <v>12</v>
      </c>
      <c r="AY73" s="1518" t="s">
        <v>13</v>
      </c>
      <c r="AZ73" s="1517" t="s">
        <v>12</v>
      </c>
      <c r="BA73" s="1518" t="s">
        <v>13</v>
      </c>
      <c r="BB73" s="1519" t="s">
        <v>12</v>
      </c>
      <c r="BC73" s="84"/>
      <c r="BD73" s="554"/>
      <c r="BE73" s="14"/>
      <c r="BF73" s="14"/>
      <c r="BG73" s="940"/>
      <c r="BH73" s="14"/>
      <c r="BI73" s="1714"/>
      <c r="BJ73" s="12"/>
    </row>
    <row r="74" spans="1:62" ht="12" customHeight="1">
      <c r="A74" s="36"/>
      <c r="B74" s="12"/>
      <c r="C74" s="1770"/>
      <c r="D74" s="1771"/>
      <c r="E74" s="1771"/>
      <c r="F74" s="1771"/>
      <c r="G74" s="1771"/>
      <c r="H74" s="1771"/>
      <c r="I74" s="1771"/>
      <c r="J74" s="1771"/>
      <c r="K74" s="1771"/>
      <c r="L74" s="1771"/>
      <c r="M74" s="1771"/>
      <c r="N74" s="1771"/>
      <c r="O74" s="1771"/>
      <c r="P74" s="1771"/>
      <c r="Q74" s="1771"/>
      <c r="R74" s="1771"/>
      <c r="S74" s="1771"/>
      <c r="T74" s="1772"/>
      <c r="U74" s="12"/>
      <c r="V74" s="12"/>
      <c r="W74" s="12"/>
      <c r="X74" s="12"/>
      <c r="Y74" s="12"/>
      <c r="Z74" s="12"/>
      <c r="AA74" s="12"/>
      <c r="AB74" s="12"/>
      <c r="AC74" s="12"/>
      <c r="AD74" s="12"/>
      <c r="AE74" s="12"/>
      <c r="AF74" s="12"/>
      <c r="AG74" s="12"/>
      <c r="AH74" s="10"/>
      <c r="AI74" s="12"/>
      <c r="AJ74" s="10"/>
      <c r="AK74" s="10"/>
      <c r="AL74" s="10"/>
      <c r="AM74" s="10"/>
      <c r="AN74" s="12"/>
      <c r="AO74" s="15"/>
      <c r="AP74" s="15"/>
      <c r="AQ74" s="930"/>
      <c r="AR74" s="13"/>
      <c r="AS74" s="13"/>
      <c r="AT74" s="586" t="s">
        <v>497</v>
      </c>
      <c r="AU74" s="808">
        <f>SUMIF(AU$13:AU$17,"@",$BC$13:$BC$17)+SUMIF(AU$19:AU$20,"@",$BC$19:$BC$20)+SUMIF(AU$22:AU$23,"@",$BC$22:$BC$23)+SUMIF(AU$24:AU$26,"@",$BC$24:$BC$26)+SUMIF(AU$28:AU$29,"@",$BC$28:$BC$29)+SUMIF(AU$31:AU$58,"@",$BC$31:$BC$58)+SUMIF(AU$69:AU$72,"@",$BC$69:$BC$72)</f>
        <v>0</v>
      </c>
      <c r="AV74" s="808">
        <f>SUMIF(AV$13:AV$17,"@",$BC$13:$BC$17)+SUMIF(AV$19:AV$20,"@",$BC$19:$BC$20)+SUMIF(AV$22:AV$23,"@",$BC$22:$BC$23)+SUMIF(AV$24:AV$26,"@",$BC$24:$BC$26)+SUMIF(AV$28:AV$29,"@",$BC$28:$BC$29)+SUMIF(AV$31:AV$58,"@",$BC$31:$BC$58)+SUMIF(AV$69:AV$72,"@",$BC$69:$BC$72)</f>
        <v>0</v>
      </c>
      <c r="AW74" s="808">
        <f t="shared" ref="AW74:BA74" si="25">SUMIF(AW$13:AW$17,"@",$BC$13:$BC$17)+SUMIF(AW$19:AW$20,"@",$BC$19:$BC$20)+SUMIF(AW$22:AW$23,"@",$BC$22:$BC$23)+SUMIF(AW$24:AW$26,"@",$BC$24:$BC$26)+SUMIF(AW$28:AW$29,"@",$BC$28:$BC$29)+SUMIF(AW$31:AW$58,"@",$BC$31:$BC$58)+SUMIF(AW$69:AW$72,"@",$BC$69:$BC$72)</f>
        <v>0</v>
      </c>
      <c r="AX74" s="808">
        <f t="shared" si="25"/>
        <v>0</v>
      </c>
      <c r="AY74" s="808">
        <f t="shared" si="25"/>
        <v>0</v>
      </c>
      <c r="AZ74" s="808">
        <f t="shared" si="25"/>
        <v>0</v>
      </c>
      <c r="BA74" s="808">
        <f t="shared" si="25"/>
        <v>0</v>
      </c>
      <c r="BB74" s="808">
        <f>SUMIF(BB$13:BB$17,"@",$BC$13:$BC$17)+SUMIF(BB$19:BB$20,"@",$BC$19:$BC$20)+SUMIF(BB$22:BB$23,"@",$BC$22:$BC$23)+SUMIF(BB$24:BB$26,"@",$BC$24:$BC$26)+SUMIF(BB$28:BB$29,"@",$BC$28:$BC$29)+SUMIF(BB$31:BB$58,"@",$BC$31:$BC$58)+SUMIF(BB$69:BB$72,"@",$BC$69:$BC$72)</f>
        <v>0</v>
      </c>
      <c r="BC74" s="84"/>
      <c r="BD74" s="554"/>
      <c r="BE74" s="14"/>
      <c r="BF74" s="12"/>
      <c r="BG74" s="940"/>
      <c r="BH74" s="12"/>
      <c r="BI74" s="1714"/>
      <c r="BJ74" s="12"/>
    </row>
    <row r="75" spans="1:62" ht="12" customHeight="1" thickBot="1">
      <c r="A75" s="36"/>
      <c r="B75" s="12"/>
      <c r="C75" s="1770"/>
      <c r="D75" s="1771"/>
      <c r="E75" s="1771"/>
      <c r="F75" s="1771"/>
      <c r="G75" s="1771"/>
      <c r="H75" s="1771"/>
      <c r="I75" s="1771"/>
      <c r="J75" s="1771"/>
      <c r="K75" s="1771"/>
      <c r="L75" s="1771"/>
      <c r="M75" s="1771"/>
      <c r="N75" s="1771"/>
      <c r="O75" s="1771"/>
      <c r="P75" s="1771"/>
      <c r="Q75" s="1771"/>
      <c r="R75" s="1771"/>
      <c r="S75" s="1771"/>
      <c r="T75" s="1772"/>
      <c r="U75" s="12"/>
      <c r="V75" s="12"/>
      <c r="W75" s="12"/>
      <c r="X75" s="12"/>
      <c r="Y75" s="12"/>
      <c r="Z75" s="12"/>
      <c r="AA75" s="12"/>
      <c r="AB75" s="12"/>
      <c r="AC75" s="12"/>
      <c r="AD75" s="12"/>
      <c r="AE75" s="12"/>
      <c r="AF75" s="12"/>
      <c r="AG75" s="12"/>
      <c r="AH75" s="10"/>
      <c r="AI75" s="12"/>
      <c r="AJ75" s="10"/>
      <c r="AK75" s="10"/>
      <c r="AL75" s="10"/>
      <c r="AM75" s="10"/>
      <c r="AN75" s="12"/>
      <c r="AO75" s="15"/>
      <c r="AP75" s="15"/>
      <c r="AQ75" s="930"/>
      <c r="AR75" s="13"/>
      <c r="AS75" s="13"/>
      <c r="AT75" s="1515" t="s">
        <v>453</v>
      </c>
      <c r="AU75" s="810">
        <f>SUMIF(AU$13:AU$17,"集",$BC$13:$BC$17)+SUMIF(AU$19:AU$20,"集",$BC$19:$BC$20)+SUMIF(AU$22:AU$23,"集",$BC$22:$BC$23)+SUMIF(AU$24:AU$26,"集",$BC$24:$BC$26)+SUMIF(AU$28:AU$29,"集",$BC$28:$BC$29)+SUMIF(AU$31:AU$58,"集",$BC$31:$BC$58)+SUMIF(AU$59:AU$67,"集",$BC$59:$BC$67)+SUMIF(AU$69:AU$72,"集",$BC$69:$BC$72)</f>
        <v>0</v>
      </c>
      <c r="AV75" s="810">
        <f t="shared" ref="AV75:BB75" si="26">SUMIF(AV$13:AV$17,"集",$BC$13:$BC$17)+SUMIF(AV$19:AV$20,"集",$BC$19:$BC$20)+SUMIF(AV$22:AV$23,"集",$BC$22:$BC$23)+SUMIF(AV$24:AV$26,"集",$BC$24:$BC$26)+SUMIF(AV$28:AV$29,"集",$BC$28:$BC$29)+SUMIF(AV$31:AV$58,"集",$BC$31:$BC$58)+SUMIF(AV$59:AV$67,"集",$BC$59:$BC$67)+SUMIF(AV$69:AV$72,"集",$BC$69:$BC$72)</f>
        <v>0</v>
      </c>
      <c r="AW75" s="810">
        <f t="shared" si="26"/>
        <v>0</v>
      </c>
      <c r="AX75" s="810">
        <f t="shared" si="26"/>
        <v>0</v>
      </c>
      <c r="AY75" s="810">
        <f t="shared" si="26"/>
        <v>0</v>
      </c>
      <c r="AZ75" s="810">
        <f t="shared" si="26"/>
        <v>0</v>
      </c>
      <c r="BA75" s="810">
        <f>SUMIF(BA$13:BA$17,"集",$BC$13:$BC$17)+SUMIF(BA$19:BA$20,"集",$BC$19:$BC$20)+SUMIF(BA$22:BA$23,"集",$BC$22:$BC$23)+SUMIF(BA$24:BA$26,"集",$BC$24:$BC$26)+SUMIF(BA$28:BA$29,"集",$BC$28:$BC$29)+SUMIF(BA$31:BA$58,"集",$BC$31:$BC$58)+SUMIF(BA$59:BA$67,"集",$BC$59:$BC$67)+SUMIF(BA$69:BA$72,"集",$BC$69:$BC$72)</f>
        <v>0</v>
      </c>
      <c r="BB75" s="810">
        <f t="shared" si="26"/>
        <v>0</v>
      </c>
      <c r="BC75" s="84"/>
      <c r="BD75" s="554"/>
      <c r="BE75" s="14"/>
      <c r="BF75" s="12"/>
      <c r="BG75" s="940"/>
      <c r="BH75" s="12"/>
      <c r="BI75" s="941"/>
      <c r="BJ75" s="12"/>
    </row>
    <row r="76" spans="1:62" s="42" customFormat="1" ht="12" customHeight="1" thickBot="1">
      <c r="A76" s="12"/>
      <c r="B76" s="12"/>
      <c r="C76" s="1773"/>
      <c r="D76" s="1774"/>
      <c r="E76" s="1774"/>
      <c r="F76" s="1774"/>
      <c r="G76" s="1774"/>
      <c r="H76" s="1774"/>
      <c r="I76" s="1774"/>
      <c r="J76" s="1774"/>
      <c r="K76" s="1774"/>
      <c r="L76" s="1774"/>
      <c r="M76" s="1774"/>
      <c r="N76" s="1774"/>
      <c r="O76" s="1774"/>
      <c r="P76" s="1774"/>
      <c r="Q76" s="1774"/>
      <c r="R76" s="1774"/>
      <c r="S76" s="1774"/>
      <c r="T76" s="1775"/>
      <c r="U76" s="12"/>
      <c r="V76" s="12"/>
      <c r="W76" s="12"/>
      <c r="X76" s="12"/>
      <c r="Y76" s="12"/>
      <c r="Z76" s="12"/>
      <c r="AA76" s="12"/>
      <c r="AB76" s="12"/>
      <c r="AC76" s="12"/>
      <c r="AD76" s="12"/>
      <c r="AE76" s="12"/>
      <c r="AF76" s="12"/>
      <c r="AG76" s="12"/>
      <c r="AH76" s="12"/>
      <c r="AI76" s="12"/>
      <c r="AJ76" s="12"/>
      <c r="AK76" s="12"/>
      <c r="AL76" s="12"/>
      <c r="AM76" s="12"/>
      <c r="AN76" s="12"/>
      <c r="AO76" s="15"/>
      <c r="AP76" s="15"/>
      <c r="AQ76" s="32"/>
      <c r="AR76" s="32"/>
      <c r="AS76" s="32"/>
      <c r="AT76" s="559"/>
      <c r="AU76" s="19"/>
      <c r="AV76" s="19"/>
      <c r="AW76" s="19"/>
      <c r="AX76" s="19"/>
      <c r="AY76" s="19"/>
      <c r="AZ76" s="19"/>
      <c r="BA76" s="19"/>
      <c r="BB76" s="19"/>
      <c r="BJ76" s="12"/>
    </row>
    <row r="77" spans="1:62" ht="13.5" customHeight="1">
      <c r="A77" s="36"/>
      <c r="B77" s="12"/>
      <c r="C77" s="13"/>
      <c r="D77" s="13"/>
      <c r="E77" s="12"/>
      <c r="F77" s="554"/>
      <c r="G77" s="554"/>
      <c r="H77" s="554"/>
      <c r="I77" s="554"/>
      <c r="J77" s="554"/>
      <c r="K77" s="554"/>
      <c r="L77" s="554"/>
      <c r="M77" s="554"/>
      <c r="N77" s="84"/>
      <c r="O77" s="554"/>
      <c r="P77" s="14"/>
      <c r="Q77" s="113"/>
      <c r="R77" s="553"/>
      <c r="S77" s="655"/>
      <c r="T77" s="12"/>
      <c r="U77" s="12"/>
      <c r="V77" s="12"/>
      <c r="W77" s="12"/>
      <c r="X77" s="12"/>
      <c r="Y77" s="12"/>
      <c r="Z77" s="12"/>
      <c r="AA77" s="12"/>
      <c r="AB77" s="12"/>
      <c r="AC77" s="12"/>
      <c r="AD77" s="12"/>
      <c r="AE77" s="12"/>
      <c r="AF77" s="12"/>
      <c r="AG77" s="12"/>
      <c r="AH77" s="10"/>
      <c r="AI77" s="12"/>
      <c r="AJ77" s="10"/>
      <c r="AK77" s="10"/>
      <c r="AL77" s="10"/>
      <c r="AM77" s="10"/>
      <c r="AN77" s="12"/>
      <c r="AO77" s="15"/>
      <c r="AP77" s="15"/>
      <c r="AQ77" s="13"/>
      <c r="AR77" s="13"/>
      <c r="AS77" s="12"/>
      <c r="AT77" s="559"/>
      <c r="AU77" s="19"/>
      <c r="AV77" s="19"/>
      <c r="AW77" s="19"/>
      <c r="AX77" s="19"/>
      <c r="AY77" s="19"/>
      <c r="AZ77" s="19"/>
      <c r="BA77" s="19"/>
      <c r="BB77" s="19"/>
      <c r="BC77" s="12"/>
      <c r="BJ77" s="32"/>
    </row>
    <row r="78" spans="1:62">
      <c r="A78" s="36"/>
      <c r="B78" s="12"/>
      <c r="C78" s="13"/>
      <c r="D78" s="13"/>
      <c r="E78" s="12"/>
      <c r="F78" s="554"/>
      <c r="G78" s="554"/>
      <c r="H78" s="554"/>
      <c r="I78" s="554"/>
      <c r="J78" s="554"/>
      <c r="K78" s="554"/>
      <c r="L78" s="554"/>
      <c r="M78" s="554"/>
      <c r="N78" s="84"/>
      <c r="O78" s="554"/>
      <c r="P78" s="14"/>
      <c r="Q78" s="113"/>
      <c r="R78" s="553"/>
      <c r="S78" s="655"/>
      <c r="T78" s="12"/>
      <c r="U78" s="12"/>
      <c r="V78" s="12"/>
      <c r="W78" s="12"/>
      <c r="X78" s="12"/>
      <c r="Y78" s="12"/>
      <c r="Z78" s="12"/>
      <c r="AA78" s="12"/>
      <c r="AB78" s="12"/>
      <c r="AC78" s="12"/>
      <c r="AD78" s="12"/>
      <c r="AE78" s="12"/>
      <c r="AF78" s="12"/>
      <c r="AG78" s="12"/>
      <c r="AH78" s="10"/>
      <c r="AI78" s="12"/>
      <c r="AJ78" s="10"/>
      <c r="AK78" s="10"/>
      <c r="AL78" s="10"/>
      <c r="AM78" s="10"/>
      <c r="AN78" s="12"/>
      <c r="AO78" s="15"/>
      <c r="AP78" s="15"/>
      <c r="AQ78" s="13"/>
      <c r="AR78" s="13"/>
      <c r="AS78" s="12"/>
      <c r="AT78" s="117"/>
      <c r="AU78" s="12"/>
      <c r="AV78" s="12"/>
      <c r="AW78" s="12"/>
      <c r="AX78" s="12"/>
      <c r="AY78" s="12"/>
      <c r="AZ78" s="12"/>
      <c r="BA78" s="12"/>
      <c r="BB78" s="12"/>
      <c r="BC78" s="12"/>
      <c r="BD78" s="12"/>
      <c r="BE78" s="12"/>
      <c r="BF78" s="12"/>
      <c r="BG78" s="12"/>
      <c r="BH78" s="12"/>
      <c r="BI78" s="12"/>
      <c r="BJ78" s="32"/>
    </row>
    <row r="79" spans="1:62" ht="14.25" customHeight="1">
      <c r="A79" s="36"/>
      <c r="B79" s="12"/>
      <c r="C79" s="13"/>
      <c r="D79" s="13"/>
      <c r="E79" s="12"/>
      <c r="F79" s="554"/>
      <c r="G79" s="554"/>
      <c r="H79" s="554"/>
      <c r="I79" s="554"/>
      <c r="J79" s="554"/>
      <c r="K79" s="554"/>
      <c r="L79" s="554"/>
      <c r="M79" s="554"/>
      <c r="N79" s="84"/>
      <c r="O79" s="554"/>
      <c r="P79" s="14"/>
      <c r="Q79" s="113"/>
      <c r="R79" s="553"/>
      <c r="S79" s="655"/>
      <c r="T79" s="12"/>
      <c r="U79" s="12"/>
      <c r="V79" s="12"/>
      <c r="W79" s="12"/>
      <c r="X79" s="12"/>
      <c r="Y79" s="12"/>
      <c r="Z79" s="12"/>
      <c r="AA79" s="12"/>
      <c r="AB79" s="12"/>
      <c r="AC79" s="12"/>
      <c r="AD79" s="12"/>
      <c r="AE79" s="12"/>
      <c r="AF79" s="12"/>
      <c r="AG79" s="12"/>
      <c r="AH79" s="10"/>
      <c r="AI79" s="12"/>
      <c r="AJ79" s="10"/>
      <c r="AK79" s="10"/>
      <c r="AL79" s="10"/>
      <c r="AM79" s="10"/>
      <c r="AN79" s="12"/>
      <c r="AO79" s="15"/>
      <c r="AP79" s="15"/>
      <c r="AQ79" s="13"/>
      <c r="AR79" s="13"/>
      <c r="AS79" s="12"/>
      <c r="AT79" s="117"/>
      <c r="AU79" s="554"/>
      <c r="AV79" s="554"/>
      <c r="AW79" s="554"/>
      <c r="AX79" s="554"/>
      <c r="AY79" s="554"/>
      <c r="AZ79" s="554"/>
      <c r="BA79" s="554"/>
      <c r="BB79" s="554"/>
      <c r="BC79" s="84"/>
      <c r="BD79" s="554"/>
      <c r="BE79" s="14"/>
      <c r="BF79" s="1341"/>
      <c r="BG79" s="1342"/>
      <c r="BH79" s="10"/>
      <c r="BI79" s="940"/>
      <c r="BJ79" s="12"/>
    </row>
    <row r="80" spans="1:62">
      <c r="D80" s="12"/>
      <c r="E80" s="12"/>
      <c r="F80" s="12"/>
      <c r="G80" s="12"/>
      <c r="H80" s="12"/>
      <c r="I80" s="12"/>
      <c r="J80" s="12"/>
      <c r="K80" s="12"/>
      <c r="L80" s="12"/>
      <c r="M80" s="12"/>
      <c r="N80" s="10"/>
      <c r="O80" s="12"/>
      <c r="P80" s="10"/>
      <c r="Q80" s="10"/>
      <c r="R80" s="10"/>
      <c r="S80" s="10"/>
      <c r="T80" s="12"/>
      <c r="U80" s="12"/>
      <c r="V80" s="12"/>
      <c r="W80" s="12"/>
      <c r="X80" s="12"/>
      <c r="Y80" s="32"/>
      <c r="Z80" s="10"/>
      <c r="AA80" s="10"/>
      <c r="AB80" s="10"/>
      <c r="AC80" s="10"/>
      <c r="AD80" s="10"/>
      <c r="AE80" s="10"/>
      <c r="AF80" s="10"/>
      <c r="AG80" s="10"/>
      <c r="AH80" s="32"/>
      <c r="AI80" s="238"/>
      <c r="AJ80" s="238"/>
      <c r="AK80" s="238"/>
      <c r="AL80" s="238"/>
      <c r="AM80" s="238"/>
      <c r="AN80" s="238"/>
      <c r="AO80" s="15"/>
      <c r="AP80" s="15"/>
      <c r="AQ80" s="13"/>
      <c r="AR80" s="13"/>
      <c r="AS80" s="12"/>
      <c r="AT80" s="117"/>
      <c r="AU80" s="554"/>
      <c r="AV80" s="554"/>
      <c r="AW80" s="554"/>
      <c r="AX80" s="554"/>
      <c r="AY80" s="554"/>
      <c r="AZ80" s="554"/>
      <c r="BA80" s="554"/>
      <c r="BB80" s="554"/>
      <c r="BC80" s="84"/>
      <c r="BD80" s="554"/>
      <c r="BE80" s="14"/>
      <c r="BF80" s="1341"/>
      <c r="BG80" s="1342"/>
      <c r="BH80" s="10"/>
      <c r="BI80" s="940"/>
      <c r="BJ80" s="12"/>
    </row>
    <row r="81" spans="1:62" ht="14.25" customHeight="1">
      <c r="D81" s="12"/>
      <c r="E81" s="12"/>
      <c r="F81" s="12"/>
      <c r="G81" s="12"/>
      <c r="H81" s="12"/>
      <c r="I81" s="12"/>
      <c r="J81" s="12"/>
      <c r="K81" s="12"/>
      <c r="L81" s="12"/>
      <c r="M81" s="12"/>
      <c r="N81" s="10"/>
      <c r="O81" s="12"/>
      <c r="P81" s="10"/>
      <c r="Q81" s="10"/>
      <c r="R81" s="10"/>
      <c r="S81" s="10"/>
      <c r="T81" s="12"/>
      <c r="U81" s="12"/>
      <c r="V81" s="12"/>
      <c r="W81" s="12"/>
      <c r="X81" s="12"/>
      <c r="Y81" s="559"/>
      <c r="Z81" s="557"/>
      <c r="AA81" s="557"/>
      <c r="AB81" s="557"/>
      <c r="AC81" s="557"/>
      <c r="AD81" s="557"/>
      <c r="AE81" s="557"/>
      <c r="AF81" s="557"/>
      <c r="AG81" s="557"/>
      <c r="AH81" s="240"/>
      <c r="AI81" s="32"/>
      <c r="AJ81" s="32"/>
      <c r="AK81" s="32"/>
      <c r="AL81" s="32"/>
      <c r="AM81" s="32"/>
      <c r="AN81" s="32"/>
      <c r="AO81" s="15"/>
      <c r="AP81" s="15"/>
      <c r="AQ81" s="13"/>
      <c r="AR81" s="13"/>
      <c r="AS81" s="12"/>
      <c r="AT81" s="117"/>
      <c r="AU81" s="554"/>
      <c r="AV81" s="554"/>
      <c r="AW81" s="554"/>
      <c r="AX81" s="554"/>
      <c r="AY81" s="554"/>
      <c r="AZ81" s="554"/>
      <c r="BA81" s="554"/>
      <c r="BB81" s="554"/>
      <c r="BC81" s="84"/>
      <c r="BD81" s="554"/>
      <c r="BE81" s="14"/>
      <c r="BF81" s="1341"/>
      <c r="BG81" s="1342"/>
      <c r="BH81" s="10"/>
      <c r="BI81" s="940"/>
      <c r="BJ81" s="12"/>
    </row>
    <row r="82" spans="1:62">
      <c r="D82" s="12"/>
      <c r="E82" s="12"/>
      <c r="F82" s="12"/>
      <c r="G82" s="12"/>
      <c r="H82" s="12"/>
      <c r="I82" s="12"/>
      <c r="J82" s="12"/>
      <c r="K82" s="12"/>
      <c r="L82" s="12"/>
      <c r="M82" s="12"/>
      <c r="N82" s="10"/>
      <c r="O82" s="12"/>
      <c r="P82" s="10"/>
      <c r="Q82" s="10"/>
      <c r="R82" s="10"/>
      <c r="S82" s="10"/>
      <c r="T82" s="12"/>
      <c r="U82" s="12"/>
      <c r="V82" s="12"/>
      <c r="W82" s="12"/>
      <c r="X82" s="12"/>
      <c r="Y82" s="559"/>
      <c r="Z82" s="19"/>
      <c r="AA82" s="19"/>
      <c r="AB82" s="19"/>
      <c r="AC82" s="19"/>
      <c r="AD82" s="19"/>
      <c r="AE82" s="19"/>
      <c r="AF82" s="19"/>
      <c r="AG82" s="19"/>
      <c r="AH82" s="240"/>
      <c r="AI82" s="32"/>
      <c r="AJ82" s="32"/>
      <c r="AK82" s="32"/>
      <c r="AL82" s="32"/>
      <c r="AM82" s="32"/>
      <c r="AN82" s="32"/>
      <c r="AO82" s="15"/>
      <c r="AP82" s="15"/>
      <c r="AQ82" s="13"/>
      <c r="AR82" s="13"/>
      <c r="AS82" s="12"/>
      <c r="AT82" s="117"/>
      <c r="AU82" s="12"/>
      <c r="AV82" s="12"/>
      <c r="AW82" s="12"/>
      <c r="AX82" s="12"/>
      <c r="AY82" s="12"/>
      <c r="AZ82" s="12"/>
      <c r="BA82" s="12"/>
      <c r="BB82" s="12"/>
      <c r="BC82" s="12"/>
      <c r="BD82" s="12"/>
      <c r="BE82" s="12"/>
      <c r="BF82" s="12"/>
      <c r="BG82" s="12"/>
      <c r="BH82" s="12"/>
      <c r="BI82" s="12"/>
      <c r="BJ82" s="59"/>
    </row>
    <row r="83" spans="1:62" ht="14.25" customHeight="1">
      <c r="D83" s="12"/>
      <c r="E83" s="12"/>
      <c r="F83" s="12"/>
      <c r="G83" s="12"/>
      <c r="H83" s="12"/>
      <c r="I83" s="12"/>
      <c r="J83" s="12"/>
      <c r="K83" s="12"/>
      <c r="L83" s="12"/>
      <c r="M83" s="12"/>
      <c r="N83" s="10"/>
      <c r="O83" s="12"/>
      <c r="P83" s="10"/>
      <c r="Q83" s="10"/>
      <c r="R83" s="10"/>
      <c r="S83" s="10"/>
      <c r="T83" s="12"/>
      <c r="U83" s="12"/>
      <c r="V83" s="12"/>
      <c r="W83" s="12"/>
      <c r="X83" s="12"/>
      <c r="Y83" s="559"/>
      <c r="Z83" s="19"/>
      <c r="AA83" s="19"/>
      <c r="AB83" s="19"/>
      <c r="AC83" s="19"/>
      <c r="AD83" s="19"/>
      <c r="AE83" s="19"/>
      <c r="AF83" s="19"/>
      <c r="AG83" s="19"/>
      <c r="AH83" s="240"/>
      <c r="AI83" s="68"/>
      <c r="AJ83" s="32"/>
      <c r="AK83" s="32"/>
      <c r="AL83" s="32"/>
      <c r="AM83" s="32"/>
      <c r="AN83" s="32"/>
      <c r="AO83" s="15"/>
      <c r="AP83" s="15"/>
      <c r="AQ83" s="13"/>
      <c r="AR83" s="13"/>
      <c r="BJ83" s="59"/>
    </row>
    <row r="84" spans="1:62">
      <c r="B84" s="60"/>
      <c r="C84" s="60"/>
      <c r="D84" s="32"/>
      <c r="E84" s="12"/>
      <c r="F84" s="12"/>
      <c r="G84" s="12"/>
      <c r="H84" s="12"/>
      <c r="I84" s="12"/>
      <c r="J84" s="12"/>
      <c r="K84" s="12"/>
      <c r="L84" s="12"/>
      <c r="M84" s="12"/>
      <c r="N84" s="10"/>
      <c r="O84" s="12"/>
      <c r="P84" s="10"/>
      <c r="Q84" s="10"/>
      <c r="R84" s="10"/>
      <c r="S84" s="10"/>
      <c r="T84" s="12"/>
      <c r="U84" s="12"/>
      <c r="V84" s="12"/>
      <c r="W84" s="32"/>
      <c r="X84" s="32"/>
      <c r="Y84" s="559"/>
      <c r="Z84" s="19"/>
      <c r="AA84" s="19"/>
      <c r="AB84" s="19"/>
      <c r="AC84" s="19"/>
      <c r="AD84" s="19"/>
      <c r="AE84" s="19"/>
      <c r="AF84" s="19"/>
      <c r="AG84" s="19"/>
      <c r="AH84" s="240"/>
      <c r="AI84" s="32"/>
      <c r="AJ84" s="32"/>
      <c r="AK84" s="32"/>
      <c r="AL84" s="32"/>
      <c r="AM84" s="32"/>
      <c r="AN84" s="32"/>
      <c r="AO84" s="15"/>
      <c r="AP84" s="15"/>
      <c r="AQ84" s="559"/>
      <c r="AR84" s="13"/>
      <c r="BJ84" s="59"/>
    </row>
    <row r="85" spans="1:62" ht="14.25" customHeight="1">
      <c r="B85" s="60"/>
      <c r="C85" s="60"/>
      <c r="D85" s="32"/>
      <c r="E85" s="12"/>
      <c r="F85" s="12"/>
      <c r="G85" s="12"/>
      <c r="H85" s="12"/>
      <c r="I85" s="12"/>
      <c r="J85" s="12"/>
      <c r="K85" s="12"/>
      <c r="L85" s="12"/>
      <c r="M85" s="12"/>
      <c r="N85" s="10"/>
      <c r="O85" s="12"/>
      <c r="P85" s="10"/>
      <c r="Q85" s="10"/>
      <c r="R85" s="10"/>
      <c r="S85" s="10"/>
      <c r="T85" s="12"/>
      <c r="U85" s="12"/>
      <c r="V85" s="12"/>
      <c r="W85" s="32"/>
      <c r="X85" s="32"/>
      <c r="Y85" s="559"/>
      <c r="Z85" s="241"/>
      <c r="AA85" s="241"/>
      <c r="AB85" s="241"/>
      <c r="AC85" s="241"/>
      <c r="AD85" s="241"/>
      <c r="AE85" s="241"/>
      <c r="AF85" s="241"/>
      <c r="AG85" s="241"/>
      <c r="AH85" s="10"/>
      <c r="AI85" s="32"/>
      <c r="AJ85" s="32"/>
      <c r="AK85" s="32"/>
      <c r="AL85" s="32"/>
      <c r="AM85" s="32"/>
      <c r="AN85" s="32"/>
      <c r="AO85" s="15"/>
      <c r="AP85" s="15"/>
      <c r="AQ85" s="556"/>
      <c r="AR85" s="13"/>
      <c r="AS85" s="552"/>
      <c r="AT85" s="237"/>
      <c r="AU85" s="14"/>
      <c r="AV85" s="14"/>
      <c r="AW85" s="14"/>
      <c r="AX85" s="250"/>
      <c r="AY85" s="250"/>
      <c r="AZ85" s="236"/>
      <c r="BA85" s="250"/>
      <c r="BB85" s="250"/>
      <c r="BC85" s="251"/>
      <c r="BD85" s="251"/>
      <c r="BE85" s="16"/>
      <c r="BF85" s="84"/>
      <c r="BG85" s="249"/>
      <c r="BH85" s="84"/>
      <c r="BI85" s="164"/>
      <c r="BJ85" s="59"/>
    </row>
    <row r="86" spans="1:62">
      <c r="B86" s="60"/>
      <c r="C86" s="60"/>
      <c r="D86" s="32"/>
      <c r="E86" s="12"/>
      <c r="F86" s="12"/>
      <c r="G86" s="12"/>
      <c r="H86" s="12"/>
      <c r="I86" s="12"/>
      <c r="J86" s="12"/>
      <c r="K86" s="12"/>
      <c r="L86" s="12"/>
      <c r="M86" s="12"/>
      <c r="N86" s="10"/>
      <c r="O86" s="12"/>
      <c r="P86" s="10"/>
      <c r="Q86" s="10"/>
      <c r="R86" s="10"/>
      <c r="S86" s="10"/>
      <c r="T86" s="12"/>
      <c r="U86" s="12"/>
      <c r="V86" s="12"/>
      <c r="W86" s="32"/>
      <c r="X86" s="32"/>
      <c r="Y86" s="32"/>
      <c r="Z86" s="32"/>
      <c r="AA86" s="32"/>
      <c r="AB86" s="32"/>
      <c r="AC86" s="32"/>
      <c r="AD86" s="32"/>
      <c r="AE86" s="32"/>
      <c r="AF86" s="32"/>
      <c r="AG86" s="32"/>
      <c r="AH86" s="10"/>
      <c r="AI86" s="12"/>
      <c r="AJ86" s="10"/>
      <c r="AK86" s="10"/>
      <c r="AL86" s="10"/>
      <c r="AM86" s="10"/>
      <c r="AN86" s="12"/>
      <c r="AO86" s="15"/>
      <c r="AP86" s="15"/>
      <c r="AQ86" s="552"/>
      <c r="AR86" s="13"/>
      <c r="AS86" s="552"/>
      <c r="AT86" s="117"/>
      <c r="AU86" s="554"/>
      <c r="AV86" s="554"/>
      <c r="AW86" s="554"/>
      <c r="AX86" s="554"/>
      <c r="AY86" s="554"/>
      <c r="AZ86" s="554"/>
      <c r="BA86" s="554"/>
      <c r="BB86" s="554"/>
      <c r="BC86" s="84"/>
      <c r="BD86" s="554"/>
      <c r="BE86" s="14"/>
      <c r="BF86" s="113"/>
      <c r="BG86" s="12"/>
      <c r="BH86" s="14"/>
      <c r="BI86" s="12"/>
      <c r="BJ86" s="59"/>
    </row>
    <row r="87" spans="1:62">
      <c r="B87" s="60"/>
      <c r="C87" s="60"/>
      <c r="D87" s="32"/>
      <c r="E87" s="12"/>
      <c r="F87" s="12"/>
      <c r="G87" s="12"/>
      <c r="H87" s="12"/>
      <c r="I87" s="12"/>
      <c r="J87" s="12"/>
      <c r="K87" s="12"/>
      <c r="L87" s="12"/>
      <c r="M87" s="12"/>
      <c r="N87" s="10"/>
      <c r="O87" s="12"/>
      <c r="P87" s="10"/>
      <c r="Q87" s="10"/>
      <c r="R87" s="10"/>
      <c r="S87" s="10"/>
      <c r="T87" s="12"/>
      <c r="U87" s="12"/>
      <c r="V87" s="12"/>
      <c r="W87" s="32"/>
      <c r="X87" s="32"/>
      <c r="Y87" s="557"/>
      <c r="Z87" s="557"/>
      <c r="AA87" s="557"/>
      <c r="AB87" s="557"/>
      <c r="AC87" s="557"/>
      <c r="AD87" s="557"/>
      <c r="AE87" s="557"/>
      <c r="AF87" s="557"/>
      <c r="AG87" s="557"/>
      <c r="AH87" s="557"/>
      <c r="AI87" s="242"/>
      <c r="AJ87" s="10"/>
      <c r="AK87" s="10"/>
      <c r="AL87" s="10"/>
      <c r="AM87" s="10"/>
      <c r="AN87" s="12"/>
      <c r="AO87" s="15"/>
      <c r="AP87" s="15"/>
      <c r="AQ87" s="552"/>
      <c r="AR87" s="13"/>
      <c r="AS87" s="552"/>
      <c r="AT87" s="117"/>
      <c r="AU87" s="554"/>
      <c r="AV87" s="554"/>
      <c r="AW87" s="554"/>
      <c r="AX87" s="554"/>
      <c r="AY87" s="554"/>
      <c r="AZ87" s="554"/>
      <c r="BA87" s="554"/>
      <c r="BB87" s="554"/>
      <c r="BC87" s="84"/>
      <c r="BD87" s="554"/>
      <c r="BE87" s="14"/>
      <c r="BF87" s="113"/>
      <c r="BG87" s="10"/>
      <c r="BH87" s="14"/>
      <c r="BI87" s="12"/>
      <c r="BJ87" s="59"/>
    </row>
    <row r="88" spans="1:62">
      <c r="B88" s="47"/>
      <c r="C88" s="47"/>
      <c r="D88" s="10"/>
      <c r="E88" s="12"/>
      <c r="F88" s="12"/>
      <c r="G88" s="12"/>
      <c r="H88" s="12"/>
      <c r="I88" s="12"/>
      <c r="J88" s="12"/>
      <c r="K88" s="12"/>
      <c r="L88" s="12"/>
      <c r="M88" s="12"/>
      <c r="N88" s="10"/>
      <c r="O88" s="12"/>
      <c r="P88" s="10"/>
      <c r="Q88" s="10"/>
      <c r="R88" s="10"/>
      <c r="S88" s="10"/>
      <c r="T88" s="12"/>
      <c r="U88" s="12"/>
      <c r="V88" s="12"/>
      <c r="W88" s="10"/>
      <c r="X88" s="10"/>
      <c r="Y88" s="557"/>
      <c r="Z88" s="557"/>
      <c r="AA88" s="557"/>
      <c r="AB88" s="557"/>
      <c r="AC88" s="557"/>
      <c r="AD88" s="557"/>
      <c r="AE88" s="557"/>
      <c r="AF88" s="557"/>
      <c r="AG88" s="557"/>
      <c r="AH88" s="557"/>
      <c r="AI88" s="12"/>
      <c r="AJ88" s="10"/>
      <c r="AK88" s="10"/>
      <c r="AL88" s="10"/>
      <c r="AM88" s="10"/>
      <c r="AN88" s="12"/>
      <c r="AO88" s="15"/>
      <c r="AP88" s="15"/>
      <c r="AQ88" s="552"/>
      <c r="AR88" s="13"/>
      <c r="AS88" s="552"/>
      <c r="AT88" s="117"/>
      <c r="AU88" s="554"/>
      <c r="AV88" s="554"/>
      <c r="AW88" s="554"/>
      <c r="AX88" s="554"/>
      <c r="AY88" s="554"/>
      <c r="AZ88" s="554"/>
      <c r="BA88" s="554"/>
      <c r="BB88" s="554"/>
      <c r="BC88" s="84"/>
      <c r="BD88" s="554"/>
      <c r="BE88" s="14"/>
      <c r="BF88" s="113"/>
      <c r="BG88" s="12"/>
      <c r="BH88" s="14"/>
      <c r="BI88" s="12"/>
      <c r="BJ88" s="59"/>
    </row>
    <row r="89" spans="1:62">
      <c r="B89" s="47"/>
      <c r="C89" s="47"/>
      <c r="D89" s="10"/>
      <c r="E89" s="12"/>
      <c r="F89" s="12"/>
      <c r="G89" s="12"/>
      <c r="H89" s="12"/>
      <c r="I89" s="12"/>
      <c r="J89" s="12"/>
      <c r="K89" s="12"/>
      <c r="L89" s="12"/>
      <c r="M89" s="12"/>
      <c r="N89" s="10"/>
      <c r="O89" s="12"/>
      <c r="P89" s="10"/>
      <c r="Q89" s="10"/>
      <c r="R89" s="10"/>
      <c r="S89" s="10"/>
      <c r="T89" s="12"/>
      <c r="U89" s="12"/>
      <c r="V89" s="12"/>
      <c r="W89" s="10"/>
      <c r="X89" s="10"/>
      <c r="Y89" s="12"/>
      <c r="Z89" s="12"/>
      <c r="AA89" s="12"/>
      <c r="AB89" s="12"/>
      <c r="AC89" s="12"/>
      <c r="AD89" s="12"/>
      <c r="AE89" s="12"/>
      <c r="AF89" s="12"/>
      <c r="AG89" s="12"/>
      <c r="AH89" s="10"/>
      <c r="AI89" s="12"/>
      <c r="AJ89" s="10"/>
      <c r="AK89" s="10"/>
      <c r="AL89" s="10"/>
      <c r="AM89" s="10"/>
      <c r="AN89" s="12"/>
      <c r="AO89" s="15"/>
      <c r="AP89" s="15"/>
      <c r="AQ89" s="552"/>
      <c r="AR89" s="13"/>
      <c r="AS89" s="552"/>
      <c r="AT89" s="117"/>
      <c r="AU89" s="554"/>
      <c r="AV89" s="554"/>
      <c r="AW89" s="554"/>
      <c r="AX89" s="554"/>
      <c r="AY89" s="554"/>
      <c r="AZ89" s="554"/>
      <c r="BA89" s="554"/>
      <c r="BB89" s="554"/>
      <c r="BC89" s="84"/>
      <c r="BD89" s="554"/>
      <c r="BE89" s="14"/>
      <c r="BF89" s="113"/>
      <c r="BG89" s="12"/>
      <c r="BH89" s="14"/>
      <c r="BI89" s="12"/>
      <c r="BJ89" s="59"/>
    </row>
    <row r="90" spans="1:62">
      <c r="A90" s="36"/>
      <c r="B90" s="13"/>
      <c r="C90" s="552"/>
      <c r="D90" s="32"/>
      <c r="E90" s="559"/>
      <c r="F90" s="19"/>
      <c r="G90" s="19"/>
      <c r="H90" s="19"/>
      <c r="I90" s="19"/>
      <c r="J90" s="19"/>
      <c r="K90" s="19"/>
      <c r="L90" s="19"/>
      <c r="M90" s="19"/>
      <c r="N90" s="10"/>
      <c r="O90" s="19"/>
      <c r="P90" s="19"/>
      <c r="Q90" s="14"/>
      <c r="R90" s="14"/>
      <c r="S90" s="14"/>
      <c r="T90" s="12"/>
      <c r="U90" s="12"/>
      <c r="V90" s="12"/>
      <c r="W90" s="552"/>
      <c r="X90" s="32"/>
      <c r="Y90" s="559"/>
      <c r="Z90" s="19"/>
      <c r="AA90" s="19"/>
      <c r="AB90" s="19"/>
      <c r="AC90" s="19"/>
      <c r="AD90" s="19"/>
      <c r="AE90" s="19"/>
      <c r="AF90" s="19"/>
      <c r="AG90" s="19"/>
      <c r="AH90" s="10"/>
      <c r="AI90" s="19"/>
      <c r="AJ90" s="19"/>
      <c r="AK90" s="14"/>
      <c r="AL90" s="14"/>
      <c r="AM90" s="14"/>
      <c r="AN90" s="12"/>
      <c r="AO90" s="12"/>
      <c r="AP90" s="12"/>
      <c r="AQ90" s="15"/>
      <c r="AR90" s="13"/>
      <c r="AS90" s="552"/>
      <c r="AT90" s="117"/>
      <c r="AU90" s="14"/>
      <c r="AV90" s="14"/>
      <c r="AW90" s="14"/>
      <c r="AX90" s="250"/>
      <c r="AY90" s="250"/>
      <c r="AZ90" s="236"/>
      <c r="BA90" s="250"/>
      <c r="BB90" s="250"/>
      <c r="BC90" s="251"/>
      <c r="BD90" s="251"/>
      <c r="BE90" s="16"/>
      <c r="BF90" s="84"/>
      <c r="BG90" s="249"/>
      <c r="BH90" s="84"/>
      <c r="BI90" s="164"/>
      <c r="BJ90" s="12"/>
    </row>
    <row r="91" spans="1:62">
      <c r="A91" s="36"/>
      <c r="B91" s="13"/>
      <c r="C91" s="33"/>
      <c r="D91" s="33"/>
      <c r="E91" s="33"/>
      <c r="F91" s="32"/>
      <c r="G91" s="32"/>
      <c r="H91" s="32"/>
      <c r="I91" s="32"/>
      <c r="J91" s="32"/>
      <c r="K91" s="32"/>
      <c r="L91" s="32"/>
      <c r="M91" s="32"/>
      <c r="N91" s="34"/>
      <c r="O91" s="32"/>
      <c r="P91" s="32"/>
      <c r="Q91" s="12"/>
      <c r="R91" s="12"/>
      <c r="S91" s="19"/>
      <c r="T91" s="12"/>
      <c r="U91" s="12"/>
      <c r="V91" s="36"/>
      <c r="W91" s="33"/>
      <c r="X91" s="33"/>
      <c r="Y91" s="33"/>
      <c r="Z91" s="32"/>
      <c r="AA91" s="32"/>
      <c r="AB91" s="32"/>
      <c r="AC91" s="32"/>
      <c r="AD91" s="32"/>
      <c r="AE91" s="32"/>
      <c r="AF91" s="32"/>
      <c r="AG91" s="32"/>
      <c r="AH91" s="34"/>
      <c r="AI91" s="32"/>
      <c r="AJ91" s="32"/>
      <c r="AK91" s="12"/>
      <c r="AL91" s="12"/>
      <c r="AM91" s="19"/>
      <c r="AN91" s="12"/>
      <c r="AO91" s="12"/>
      <c r="AP91" s="12"/>
      <c r="AQ91" s="15"/>
      <c r="AR91" s="13"/>
      <c r="AS91" s="552"/>
      <c r="AT91" s="117"/>
      <c r="AU91" s="554"/>
      <c r="AV91" s="554"/>
      <c r="AW91" s="554"/>
      <c r="AX91" s="554"/>
      <c r="AY91" s="554"/>
      <c r="AZ91" s="554"/>
      <c r="BA91" s="554"/>
      <c r="BB91" s="554"/>
      <c r="BC91" s="84"/>
      <c r="BD91" s="554"/>
      <c r="BE91" s="14"/>
      <c r="BF91" s="14"/>
      <c r="BG91" s="12"/>
      <c r="BH91" s="14"/>
      <c r="BI91" s="12"/>
      <c r="BJ91" s="12"/>
    </row>
    <row r="92" spans="1:62">
      <c r="A92" s="36"/>
      <c r="B92" s="13"/>
      <c r="C92" s="11"/>
      <c r="D92" s="11"/>
      <c r="E92" s="11"/>
      <c r="F92" s="10"/>
      <c r="G92" s="10"/>
      <c r="H92" s="10"/>
      <c r="I92" s="10"/>
      <c r="J92" s="10"/>
      <c r="K92" s="10"/>
      <c r="L92" s="10"/>
      <c r="M92" s="10"/>
      <c r="N92" s="34"/>
      <c r="O92" s="10"/>
      <c r="P92" s="10"/>
      <c r="Q92" s="12"/>
      <c r="R92" s="12"/>
      <c r="S92" s="12"/>
      <c r="T92" s="12"/>
      <c r="U92" s="12"/>
      <c r="V92" s="36"/>
      <c r="W92" s="11"/>
      <c r="X92" s="11"/>
      <c r="Y92" s="11"/>
      <c r="Z92" s="10"/>
      <c r="AA92" s="10"/>
      <c r="AB92" s="10"/>
      <c r="AC92" s="10"/>
      <c r="AD92" s="10"/>
      <c r="AE92" s="10"/>
      <c r="AF92" s="10"/>
      <c r="AG92" s="10"/>
      <c r="AH92" s="34"/>
      <c r="AI92" s="10"/>
      <c r="AJ92" s="10"/>
      <c r="AK92" s="12"/>
      <c r="AL92" s="12"/>
      <c r="AM92" s="12"/>
      <c r="AN92" s="12"/>
      <c r="AO92" s="12"/>
      <c r="AP92" s="12"/>
      <c r="AQ92" s="15"/>
      <c r="AR92" s="13"/>
      <c r="AS92" s="552"/>
      <c r="AT92" s="117"/>
      <c r="AU92" s="554"/>
      <c r="AV92" s="554"/>
      <c r="AW92" s="554"/>
      <c r="AX92" s="554"/>
      <c r="AY92" s="554"/>
      <c r="AZ92" s="554"/>
      <c r="BA92" s="554"/>
      <c r="BB92" s="554"/>
      <c r="BC92" s="84"/>
      <c r="BD92" s="554"/>
      <c r="BE92" s="14"/>
      <c r="BF92" s="14"/>
      <c r="BG92" s="12"/>
      <c r="BH92" s="14"/>
      <c r="BI92" s="12"/>
      <c r="BJ92" s="12"/>
    </row>
    <row r="93" spans="1:62">
      <c r="A93" s="36"/>
      <c r="B93" s="13"/>
      <c r="C93" s="33"/>
      <c r="D93" s="33"/>
      <c r="E93" s="33"/>
      <c r="F93" s="19"/>
      <c r="G93" s="19"/>
      <c r="H93" s="19"/>
      <c r="I93" s="19"/>
      <c r="J93" s="19"/>
      <c r="K93" s="19"/>
      <c r="L93" s="29"/>
      <c r="M93" s="29"/>
      <c r="N93" s="34"/>
      <c r="O93" s="19"/>
      <c r="P93" s="19"/>
      <c r="Q93" s="61"/>
      <c r="R93" s="61"/>
      <c r="S93" s="32"/>
      <c r="T93" s="32"/>
      <c r="U93" s="32"/>
      <c r="V93" s="36"/>
      <c r="W93" s="33"/>
      <c r="X93" s="33"/>
      <c r="Y93" s="33"/>
      <c r="Z93" s="19"/>
      <c r="AA93" s="19"/>
      <c r="AB93" s="19"/>
      <c r="AC93" s="19"/>
      <c r="AD93" s="19"/>
      <c r="AE93" s="19"/>
      <c r="AF93" s="29"/>
      <c r="AG93" s="29"/>
      <c r="AH93" s="34"/>
      <c r="AI93" s="19"/>
      <c r="AJ93" s="19"/>
      <c r="AK93" s="61"/>
      <c r="AL93" s="61"/>
      <c r="AM93" s="32"/>
      <c r="AN93" s="32"/>
      <c r="AO93" s="12"/>
      <c r="AP93" s="12"/>
      <c r="AQ93" s="15"/>
      <c r="AR93" s="13"/>
      <c r="AS93" s="552"/>
      <c r="AT93" s="117"/>
      <c r="AU93" s="554"/>
      <c r="AV93" s="554"/>
      <c r="AW93" s="554"/>
      <c r="AX93" s="554"/>
      <c r="AY93" s="554"/>
      <c r="AZ93" s="554"/>
      <c r="BA93" s="554"/>
      <c r="BB93" s="554"/>
      <c r="BC93" s="84"/>
      <c r="BD93" s="554"/>
      <c r="BE93" s="14"/>
      <c r="BF93" s="14"/>
      <c r="BG93" s="12"/>
      <c r="BH93" s="14"/>
      <c r="BI93" s="12"/>
      <c r="BJ93" s="12"/>
    </row>
    <row r="94" spans="1:62">
      <c r="A94" s="36"/>
      <c r="B94" s="13"/>
      <c r="C94" s="32"/>
      <c r="D94" s="32"/>
      <c r="E94" s="32"/>
      <c r="F94" s="19"/>
      <c r="G94" s="19"/>
      <c r="H94" s="19"/>
      <c r="I94" s="19"/>
      <c r="J94" s="19"/>
      <c r="K94" s="19"/>
      <c r="L94" s="29"/>
      <c r="M94" s="29"/>
      <c r="N94" s="34"/>
      <c r="O94" s="19"/>
      <c r="P94" s="557"/>
      <c r="Q94" s="10"/>
      <c r="R94" s="10"/>
      <c r="S94" s="32"/>
      <c r="T94" s="32"/>
      <c r="U94" s="32"/>
      <c r="V94" s="36"/>
      <c r="W94" s="32"/>
      <c r="X94" s="32"/>
      <c r="Y94" s="32"/>
      <c r="Z94" s="19"/>
      <c r="AA94" s="19"/>
      <c r="AB94" s="19"/>
      <c r="AC94" s="19"/>
      <c r="AD94" s="19"/>
      <c r="AE94" s="19"/>
      <c r="AF94" s="29"/>
      <c r="AG94" s="29"/>
      <c r="AH94" s="34"/>
      <c r="AI94" s="19"/>
      <c r="AJ94" s="557"/>
      <c r="AK94" s="10"/>
      <c r="AL94" s="10"/>
      <c r="AM94" s="32"/>
      <c r="AN94" s="32"/>
      <c r="AO94" s="15"/>
      <c r="AP94" s="15"/>
      <c r="AQ94" s="15"/>
      <c r="AR94" s="13"/>
      <c r="AS94" s="552"/>
      <c r="AT94" s="237"/>
      <c r="AU94" s="14"/>
      <c r="AV94" s="14"/>
      <c r="AW94" s="14"/>
      <c r="AX94" s="250"/>
      <c r="AY94" s="250"/>
      <c r="AZ94" s="236"/>
      <c r="BA94" s="250"/>
      <c r="BB94" s="250"/>
      <c r="BC94" s="251"/>
      <c r="BD94" s="251"/>
      <c r="BE94" s="16"/>
      <c r="BF94" s="84"/>
      <c r="BG94" s="249"/>
      <c r="BH94" s="84"/>
      <c r="BI94" s="164"/>
      <c r="BJ94" s="12"/>
    </row>
    <row r="95" spans="1:62">
      <c r="A95" s="36"/>
      <c r="B95" s="13"/>
      <c r="C95" s="13"/>
      <c r="D95" s="30"/>
      <c r="E95" s="10"/>
      <c r="F95" s="14"/>
      <c r="G95" s="14"/>
      <c r="H95" s="14"/>
      <c r="I95" s="14"/>
      <c r="J95" s="14"/>
      <c r="K95" s="14"/>
      <c r="L95" s="14"/>
      <c r="M95" s="14"/>
      <c r="N95" s="31"/>
      <c r="O95" s="19"/>
      <c r="P95" s="19"/>
      <c r="Q95" s="20"/>
      <c r="R95" s="20"/>
      <c r="S95" s="32"/>
      <c r="T95" s="32"/>
      <c r="U95" s="32"/>
      <c r="V95" s="36"/>
      <c r="W95" s="13"/>
      <c r="X95" s="30"/>
      <c r="Y95" s="10"/>
      <c r="Z95" s="14"/>
      <c r="AA95" s="14"/>
      <c r="AB95" s="14"/>
      <c r="AC95" s="14"/>
      <c r="AD95" s="14"/>
      <c r="AE95" s="14"/>
      <c r="AF95" s="14"/>
      <c r="AG95" s="14"/>
      <c r="AH95" s="31"/>
      <c r="AI95" s="19"/>
      <c r="AJ95" s="19"/>
      <c r="AK95" s="20"/>
      <c r="AL95" s="20"/>
      <c r="AM95" s="32"/>
      <c r="AN95" s="32"/>
      <c r="AO95" s="15"/>
      <c r="AP95" s="15"/>
      <c r="AQ95" s="15"/>
      <c r="AR95" s="13"/>
      <c r="AS95" s="552"/>
      <c r="AT95" s="117"/>
      <c r="AU95" s="554"/>
      <c r="AV95" s="554"/>
      <c r="AW95" s="554"/>
      <c r="AX95" s="554"/>
      <c r="AY95" s="554"/>
      <c r="AZ95" s="554"/>
      <c r="BA95" s="554"/>
      <c r="BB95" s="554"/>
      <c r="BC95" s="84"/>
      <c r="BD95" s="554"/>
      <c r="BE95" s="14"/>
      <c r="BF95" s="14"/>
      <c r="BG95" s="12"/>
      <c r="BH95" s="14"/>
      <c r="BI95" s="12"/>
      <c r="BJ95" s="12"/>
    </row>
    <row r="96" spans="1:62">
      <c r="A96" s="36"/>
      <c r="B96" s="13"/>
      <c r="C96" s="13"/>
      <c r="D96" s="32"/>
      <c r="E96" s="559"/>
      <c r="F96" s="19"/>
      <c r="G96" s="19"/>
      <c r="H96" s="19"/>
      <c r="I96" s="19"/>
      <c r="J96" s="19"/>
      <c r="K96" s="19"/>
      <c r="L96" s="29"/>
      <c r="M96" s="29"/>
      <c r="N96" s="31"/>
      <c r="O96" s="12"/>
      <c r="P96" s="12"/>
      <c r="Q96" s="12"/>
      <c r="R96" s="12"/>
      <c r="S96" s="35"/>
      <c r="T96" s="35"/>
      <c r="U96" s="35"/>
      <c r="V96" s="36"/>
      <c r="W96" s="13"/>
      <c r="X96" s="32"/>
      <c r="Y96" s="559"/>
      <c r="Z96" s="19"/>
      <c r="AA96" s="19"/>
      <c r="AB96" s="19"/>
      <c r="AC96" s="19"/>
      <c r="AD96" s="19"/>
      <c r="AE96" s="19"/>
      <c r="AF96" s="29"/>
      <c r="AG96" s="29"/>
      <c r="AH96" s="31"/>
      <c r="AI96" s="12"/>
      <c r="AJ96" s="12"/>
      <c r="AK96" s="12"/>
      <c r="AL96" s="12"/>
      <c r="AM96" s="35"/>
      <c r="AN96" s="35"/>
      <c r="AO96" s="15"/>
      <c r="AP96" s="15"/>
      <c r="AQ96" s="15"/>
      <c r="AR96" s="13"/>
      <c r="AS96" s="552"/>
      <c r="AT96" s="117"/>
      <c r="AU96" s="554"/>
      <c r="AV96" s="554"/>
      <c r="AW96" s="554"/>
      <c r="AX96" s="554"/>
      <c r="AY96" s="554"/>
      <c r="AZ96" s="554"/>
      <c r="BA96" s="554"/>
      <c r="BB96" s="554"/>
      <c r="BC96" s="84"/>
      <c r="BD96" s="554"/>
      <c r="BE96" s="14"/>
      <c r="BF96" s="14"/>
      <c r="BG96" s="10"/>
      <c r="BH96" s="14"/>
      <c r="BI96" s="12"/>
      <c r="BJ96" s="12"/>
    </row>
    <row r="97" spans="1:62">
      <c r="A97" s="36"/>
      <c r="B97" s="13"/>
      <c r="C97" s="13"/>
      <c r="D97" s="32"/>
      <c r="E97" s="559"/>
      <c r="F97" s="19"/>
      <c r="G97" s="19"/>
      <c r="H97" s="19"/>
      <c r="I97" s="19"/>
      <c r="J97" s="19"/>
      <c r="K97" s="19"/>
      <c r="L97" s="29"/>
      <c r="M97" s="29"/>
      <c r="N97" s="12"/>
      <c r="O97" s="12"/>
      <c r="P97" s="12"/>
      <c r="Q97" s="12"/>
      <c r="R97" s="12"/>
      <c r="S97" s="32"/>
      <c r="T97" s="32"/>
      <c r="U97" s="32"/>
      <c r="V97" s="36"/>
      <c r="W97" s="13"/>
      <c r="X97" s="32"/>
      <c r="Y97" s="559"/>
      <c r="Z97" s="19"/>
      <c r="AA97" s="19"/>
      <c r="AB97" s="19"/>
      <c r="AC97" s="19"/>
      <c r="AD97" s="19"/>
      <c r="AE97" s="19"/>
      <c r="AF97" s="29"/>
      <c r="AG97" s="29"/>
      <c r="AH97" s="12"/>
      <c r="AI97" s="12"/>
      <c r="AJ97" s="12"/>
      <c r="AK97" s="12"/>
      <c r="AL97" s="12"/>
      <c r="AM97" s="32"/>
      <c r="AN97" s="32"/>
      <c r="AO97" s="15"/>
      <c r="AP97" s="15"/>
      <c r="AQ97" s="15"/>
      <c r="AR97" s="13"/>
      <c r="AS97" s="552"/>
      <c r="AT97" s="117"/>
      <c r="AU97" s="554"/>
      <c r="AV97" s="554"/>
      <c r="AW97" s="554"/>
      <c r="AX97" s="554"/>
      <c r="AY97" s="554"/>
      <c r="AZ97" s="554"/>
      <c r="BA97" s="554"/>
      <c r="BB97" s="554"/>
      <c r="BC97" s="84"/>
      <c r="BD97" s="554"/>
      <c r="BE97" s="14"/>
      <c r="BF97" s="14"/>
      <c r="BG97" s="12"/>
      <c r="BH97" s="14"/>
      <c r="BI97" s="12"/>
      <c r="BJ97" s="12"/>
    </row>
    <row r="98" spans="1:62">
      <c r="A98" s="36"/>
      <c r="B98" s="62"/>
      <c r="C98" s="32"/>
      <c r="D98" s="32"/>
      <c r="E98" s="559"/>
      <c r="F98" s="19"/>
      <c r="G98" s="19"/>
      <c r="H98" s="19"/>
      <c r="I98" s="19"/>
      <c r="J98" s="19"/>
      <c r="K98" s="19"/>
      <c r="L98" s="19"/>
      <c r="M98" s="19"/>
      <c r="N98" s="14"/>
      <c r="O98" s="14"/>
      <c r="P98" s="14"/>
      <c r="Q98" s="61"/>
      <c r="R98" s="61"/>
      <c r="S98" s="32"/>
      <c r="T98" s="32"/>
      <c r="U98" s="32"/>
      <c r="V98" s="36"/>
      <c r="W98" s="32"/>
      <c r="X98" s="32"/>
      <c r="Y98" s="559"/>
      <c r="Z98" s="19"/>
      <c r="AA98" s="19"/>
      <c r="AB98" s="19"/>
      <c r="AC98" s="19"/>
      <c r="AD98" s="19"/>
      <c r="AE98" s="19"/>
      <c r="AF98" s="19"/>
      <c r="AG98" s="19"/>
      <c r="AH98" s="14"/>
      <c r="AI98" s="14"/>
      <c r="AJ98" s="14"/>
      <c r="AK98" s="61"/>
      <c r="AL98" s="61"/>
      <c r="AM98" s="32"/>
      <c r="AN98" s="32"/>
      <c r="AO98" s="15"/>
      <c r="AP98" s="15"/>
      <c r="AQ98" s="15"/>
      <c r="AR98" s="13"/>
      <c r="AS98" s="552"/>
      <c r="AT98" s="117"/>
      <c r="AU98" s="554"/>
      <c r="AV98" s="554"/>
      <c r="AW98" s="554"/>
      <c r="AX98" s="554"/>
      <c r="AY98" s="554"/>
      <c r="AZ98" s="554"/>
      <c r="BA98" s="554"/>
      <c r="BB98" s="554"/>
      <c r="BC98" s="84"/>
      <c r="BD98" s="554"/>
      <c r="BE98" s="14"/>
      <c r="BF98" s="14"/>
      <c r="BG98" s="12"/>
      <c r="BH98" s="14"/>
      <c r="BI98" s="12"/>
      <c r="BJ98" s="12"/>
    </row>
    <row r="99" spans="1:62">
      <c r="A99" s="36"/>
      <c r="B99" s="32"/>
      <c r="C99" s="32"/>
      <c r="D99" s="32"/>
      <c r="E99" s="559"/>
      <c r="F99" s="19"/>
      <c r="G99" s="19"/>
      <c r="H99" s="19"/>
      <c r="I99" s="19"/>
      <c r="J99" s="19"/>
      <c r="K99" s="19"/>
      <c r="L99" s="29"/>
      <c r="M99" s="29"/>
      <c r="N99" s="19"/>
      <c r="O99" s="19"/>
      <c r="P99" s="19"/>
      <c r="Q99" s="19"/>
      <c r="R99" s="19"/>
      <c r="S99" s="32"/>
      <c r="T99" s="32"/>
      <c r="U99" s="32"/>
      <c r="V99" s="36"/>
      <c r="W99" s="32"/>
      <c r="X99" s="32"/>
      <c r="Y99" s="559"/>
      <c r="Z99" s="19"/>
      <c r="AA99" s="19"/>
      <c r="AB99" s="19"/>
      <c r="AC99" s="19"/>
      <c r="AD99" s="19"/>
      <c r="AE99" s="19"/>
      <c r="AF99" s="29"/>
      <c r="AG99" s="29"/>
      <c r="AH99" s="19"/>
      <c r="AI99" s="19"/>
      <c r="AJ99" s="19"/>
      <c r="AK99" s="19"/>
      <c r="AL99" s="19"/>
      <c r="AM99" s="32"/>
      <c r="AN99" s="32"/>
      <c r="AO99" s="15"/>
      <c r="AP99" s="15"/>
      <c r="AQ99" s="15"/>
      <c r="AR99" s="13"/>
      <c r="AS99" s="552"/>
      <c r="AT99" s="117"/>
      <c r="AU99" s="554"/>
      <c r="AV99" s="554"/>
      <c r="AW99" s="554"/>
      <c r="AX99" s="554"/>
      <c r="AY99" s="554"/>
      <c r="AZ99" s="554"/>
      <c r="BA99" s="554"/>
      <c r="BB99" s="554"/>
      <c r="BC99" s="84"/>
      <c r="BD99" s="554"/>
      <c r="BE99" s="14"/>
      <c r="BF99" s="12"/>
      <c r="BG99" s="12"/>
      <c r="BH99" s="12"/>
      <c r="BI99" s="12"/>
      <c r="BJ99" s="12"/>
    </row>
    <row r="100" spans="1:62">
      <c r="B100" s="13"/>
      <c r="C100" s="12"/>
      <c r="D100" s="12"/>
      <c r="E100" s="12"/>
      <c r="F100" s="12"/>
      <c r="G100" s="12"/>
      <c r="H100" s="12"/>
      <c r="I100" s="12"/>
      <c r="J100" s="12"/>
      <c r="K100" s="12"/>
      <c r="L100" s="12"/>
      <c r="M100" s="12"/>
      <c r="N100" s="10"/>
      <c r="O100" s="12"/>
      <c r="P100" s="10"/>
      <c r="Q100" s="10"/>
      <c r="R100" s="10"/>
      <c r="S100" s="12"/>
      <c r="T100" s="12"/>
      <c r="U100" s="12"/>
      <c r="W100" s="12"/>
      <c r="X100" s="12"/>
      <c r="Y100" s="12"/>
      <c r="Z100" s="12"/>
      <c r="AA100" s="12"/>
      <c r="AB100" s="12"/>
      <c r="AC100" s="12"/>
      <c r="AD100" s="12"/>
      <c r="AE100" s="12"/>
      <c r="AF100" s="12"/>
      <c r="AG100" s="12"/>
      <c r="AH100" s="10"/>
      <c r="AI100" s="12"/>
      <c r="AJ100" s="10"/>
      <c r="AK100" s="10"/>
      <c r="AL100" s="10"/>
      <c r="AM100" s="12"/>
      <c r="AN100" s="12"/>
      <c r="AO100" s="15"/>
      <c r="AP100" s="15"/>
      <c r="AQ100" s="15"/>
      <c r="AR100" s="13"/>
      <c r="AS100" s="552"/>
      <c r="AT100" s="237"/>
      <c r="AU100" s="14"/>
      <c r="AV100" s="14"/>
      <c r="AW100" s="14"/>
      <c r="AX100" s="250"/>
      <c r="AY100" s="250"/>
      <c r="AZ100" s="236"/>
      <c r="BA100" s="250"/>
      <c r="BB100" s="250"/>
      <c r="BC100" s="251"/>
      <c r="BD100" s="251"/>
      <c r="BE100" s="16"/>
      <c r="BF100" s="84"/>
      <c r="BG100" s="249"/>
      <c r="BH100" s="84"/>
      <c r="BI100" s="164"/>
      <c r="BJ100" s="12"/>
    </row>
    <row r="101" spans="1:62">
      <c r="A101" s="36"/>
      <c r="B101" s="13"/>
      <c r="C101" s="13"/>
      <c r="D101" s="63"/>
      <c r="E101" s="559"/>
      <c r="F101" s="64"/>
      <c r="G101" s="64"/>
      <c r="H101" s="64"/>
      <c r="I101" s="64"/>
      <c r="J101" s="64"/>
      <c r="K101" s="64"/>
      <c r="L101" s="64"/>
      <c r="M101" s="64"/>
      <c r="N101" s="10"/>
      <c r="O101" s="12"/>
      <c r="P101" s="10"/>
      <c r="Q101" s="10"/>
      <c r="R101" s="10"/>
      <c r="S101" s="10"/>
      <c r="T101" s="12"/>
      <c r="U101" s="12"/>
      <c r="V101" s="36"/>
      <c r="W101" s="13"/>
      <c r="X101" s="63"/>
      <c r="Y101" s="559"/>
      <c r="Z101" s="64"/>
      <c r="AA101" s="64"/>
      <c r="AB101" s="64"/>
      <c r="AC101" s="64"/>
      <c r="AD101" s="64"/>
      <c r="AE101" s="64"/>
      <c r="AF101" s="64"/>
      <c r="AG101" s="64"/>
      <c r="AH101" s="10"/>
      <c r="AI101" s="12"/>
      <c r="AJ101" s="10"/>
      <c r="AK101" s="10"/>
      <c r="AL101" s="10"/>
      <c r="AM101" s="10"/>
      <c r="AN101" s="12"/>
      <c r="AO101" s="15"/>
      <c r="AP101" s="15"/>
      <c r="AQ101" s="15"/>
      <c r="AR101" s="13"/>
      <c r="AS101" s="552"/>
      <c r="AT101" s="117"/>
      <c r="AU101" s="554"/>
      <c r="AV101" s="554"/>
      <c r="AW101" s="554"/>
      <c r="AX101" s="554"/>
      <c r="AY101" s="554"/>
      <c r="AZ101" s="554"/>
      <c r="BA101" s="554"/>
      <c r="BB101" s="554"/>
      <c r="BC101" s="84"/>
      <c r="BD101" s="554"/>
      <c r="BE101" s="14"/>
      <c r="BF101" s="12"/>
      <c r="BG101" s="12"/>
      <c r="BH101" s="12"/>
      <c r="BI101" s="12"/>
      <c r="BJ101" s="12"/>
    </row>
    <row r="102" spans="1:62">
      <c r="A102" s="36"/>
      <c r="B102" s="13"/>
      <c r="C102" s="13"/>
      <c r="D102" s="63"/>
      <c r="E102" s="559"/>
      <c r="F102" s="553"/>
      <c r="G102" s="553"/>
      <c r="H102" s="553"/>
      <c r="I102" s="553"/>
      <c r="J102" s="553"/>
      <c r="K102" s="553"/>
      <c r="L102" s="553"/>
      <c r="M102" s="553"/>
      <c r="N102" s="10"/>
      <c r="O102" s="12"/>
      <c r="P102" s="10"/>
      <c r="Q102" s="10"/>
      <c r="R102" s="10"/>
      <c r="S102" s="10"/>
      <c r="T102" s="12"/>
      <c r="U102" s="12"/>
      <c r="V102" s="36"/>
      <c r="W102" s="13"/>
      <c r="X102" s="63"/>
      <c r="Y102" s="559"/>
      <c r="Z102" s="553"/>
      <c r="AA102" s="553"/>
      <c r="AB102" s="553"/>
      <c r="AC102" s="553"/>
      <c r="AD102" s="553"/>
      <c r="AE102" s="553"/>
      <c r="AF102" s="553"/>
      <c r="AG102" s="553"/>
      <c r="AH102" s="10"/>
      <c r="AI102" s="12"/>
      <c r="AJ102" s="10"/>
      <c r="AK102" s="10"/>
      <c r="AL102" s="10"/>
      <c r="AM102" s="10"/>
      <c r="AN102" s="12"/>
      <c r="AO102" s="15"/>
      <c r="AP102" s="15"/>
      <c r="AQ102" s="15"/>
      <c r="AR102" s="13"/>
      <c r="AS102" s="552"/>
      <c r="AT102" s="117"/>
      <c r="AU102" s="554"/>
      <c r="AV102" s="554"/>
      <c r="AW102" s="554"/>
      <c r="AX102" s="554"/>
      <c r="AY102" s="554"/>
      <c r="AZ102" s="554"/>
      <c r="BA102" s="554"/>
      <c r="BB102" s="554"/>
      <c r="BC102" s="84"/>
      <c r="BD102" s="554"/>
      <c r="BE102" s="14"/>
      <c r="BF102" s="12"/>
      <c r="BG102" s="12"/>
      <c r="BH102" s="12"/>
      <c r="BI102" s="12"/>
      <c r="BJ102" s="12"/>
    </row>
    <row r="103" spans="1:62">
      <c r="A103" s="36"/>
      <c r="B103" s="13"/>
      <c r="C103" s="13"/>
      <c r="D103" s="63"/>
      <c r="E103" s="559"/>
      <c r="F103" s="64"/>
      <c r="G103" s="64"/>
      <c r="H103" s="64"/>
      <c r="I103" s="64"/>
      <c r="J103" s="64"/>
      <c r="K103" s="64"/>
      <c r="L103" s="64"/>
      <c r="M103" s="64"/>
      <c r="N103" s="10"/>
      <c r="O103" s="12"/>
      <c r="P103" s="10"/>
      <c r="Q103" s="10"/>
      <c r="R103" s="10"/>
      <c r="S103" s="10"/>
      <c r="T103" s="12"/>
      <c r="U103" s="12"/>
      <c r="V103" s="36"/>
      <c r="W103" s="13"/>
      <c r="X103" s="63"/>
      <c r="Y103" s="559"/>
      <c r="Z103" s="64"/>
      <c r="AA103" s="64"/>
      <c r="AB103" s="64"/>
      <c r="AC103" s="64"/>
      <c r="AD103" s="64"/>
      <c r="AE103" s="64"/>
      <c r="AF103" s="64"/>
      <c r="AG103" s="64"/>
      <c r="AH103" s="10"/>
      <c r="AI103" s="12"/>
      <c r="AJ103" s="10"/>
      <c r="AK103" s="10"/>
      <c r="AL103" s="10"/>
      <c r="AM103" s="10"/>
      <c r="AN103" s="12"/>
      <c r="AO103" s="15"/>
      <c r="AP103" s="15"/>
      <c r="AQ103" s="15"/>
      <c r="AR103" s="13"/>
      <c r="AS103" s="552"/>
      <c r="AT103" s="117"/>
      <c r="AU103" s="248"/>
      <c r="AV103" s="248"/>
      <c r="AW103" s="248"/>
      <c r="AX103" s="248"/>
      <c r="AY103" s="248"/>
      <c r="AZ103" s="248"/>
      <c r="BA103" s="248"/>
      <c r="BB103" s="248"/>
      <c r="BC103" s="84"/>
      <c r="BD103" s="554"/>
      <c r="BE103" s="14"/>
      <c r="BF103" s="12"/>
      <c r="BG103" s="68"/>
      <c r="BH103" s="12"/>
      <c r="BI103" s="32"/>
      <c r="BJ103" s="12"/>
    </row>
    <row r="104" spans="1:62">
      <c r="A104" s="36"/>
      <c r="B104" s="13"/>
      <c r="C104" s="13"/>
      <c r="D104" s="63"/>
      <c r="E104" s="559"/>
      <c r="F104" s="553"/>
      <c r="G104" s="553"/>
      <c r="H104" s="553"/>
      <c r="I104" s="553"/>
      <c r="J104" s="553"/>
      <c r="K104" s="553"/>
      <c r="L104" s="553"/>
      <c r="M104" s="553"/>
      <c r="N104" s="10"/>
      <c r="O104" s="12"/>
      <c r="P104" s="10"/>
      <c r="Q104" s="10"/>
      <c r="R104" s="10"/>
      <c r="S104" s="10"/>
      <c r="T104" s="12"/>
      <c r="U104" s="12"/>
      <c r="V104" s="36"/>
      <c r="W104" s="13"/>
      <c r="X104" s="63"/>
      <c r="Y104" s="559"/>
      <c r="Z104" s="553"/>
      <c r="AA104" s="553"/>
      <c r="AB104" s="553"/>
      <c r="AC104" s="553"/>
      <c r="AD104" s="553"/>
      <c r="AE104" s="553"/>
      <c r="AF104" s="553"/>
      <c r="AG104" s="553"/>
      <c r="AH104" s="10"/>
      <c r="AI104" s="12"/>
      <c r="AJ104" s="10"/>
      <c r="AK104" s="10"/>
      <c r="AL104" s="10"/>
      <c r="AM104" s="10"/>
      <c r="AN104" s="12"/>
      <c r="AO104" s="15"/>
      <c r="AP104" s="15"/>
      <c r="AQ104" s="15"/>
      <c r="AR104" s="13"/>
      <c r="AS104" s="552"/>
      <c r="AT104" s="117"/>
      <c r="AU104" s="248"/>
      <c r="AV104" s="248"/>
      <c r="AW104" s="248"/>
      <c r="AX104" s="248"/>
      <c r="AY104" s="248"/>
      <c r="AZ104" s="248"/>
      <c r="BA104" s="248"/>
      <c r="BB104" s="248"/>
      <c r="BC104" s="84"/>
      <c r="BD104" s="554"/>
      <c r="BE104" s="14"/>
      <c r="BF104" s="12"/>
      <c r="BG104" s="68"/>
      <c r="BH104" s="12"/>
      <c r="BI104" s="32"/>
      <c r="BJ104" s="12"/>
    </row>
    <row r="105" spans="1:62">
      <c r="A105" s="36"/>
      <c r="B105" s="13"/>
      <c r="C105" s="13"/>
      <c r="D105" s="63"/>
      <c r="E105" s="559"/>
      <c r="F105" s="65"/>
      <c r="G105" s="65"/>
      <c r="H105" s="64"/>
      <c r="I105" s="64"/>
      <c r="J105" s="64"/>
      <c r="K105" s="64"/>
      <c r="L105" s="64"/>
      <c r="M105" s="64"/>
      <c r="N105" s="10"/>
      <c r="O105" s="12"/>
      <c r="P105" s="10"/>
      <c r="Q105" s="10"/>
      <c r="R105" s="10"/>
      <c r="S105" s="10"/>
      <c r="T105" s="12"/>
      <c r="U105" s="12"/>
      <c r="V105" s="36"/>
      <c r="W105" s="13"/>
      <c r="X105" s="63"/>
      <c r="Y105" s="559"/>
      <c r="Z105" s="65"/>
      <c r="AA105" s="65"/>
      <c r="AB105" s="64"/>
      <c r="AC105" s="64"/>
      <c r="AD105" s="64"/>
      <c r="AE105" s="64"/>
      <c r="AF105" s="64"/>
      <c r="AG105" s="64"/>
      <c r="AH105" s="10"/>
      <c r="AI105" s="12"/>
      <c r="AJ105" s="10"/>
      <c r="AK105" s="10"/>
      <c r="AL105" s="10"/>
      <c r="AM105" s="10"/>
      <c r="AN105" s="12"/>
      <c r="AO105" s="15"/>
      <c r="AP105" s="15"/>
      <c r="AQ105" s="15"/>
      <c r="AR105" s="13"/>
      <c r="AS105" s="552"/>
      <c r="AT105" s="117"/>
      <c r="AU105" s="14"/>
      <c r="AV105" s="14"/>
      <c r="AW105" s="14"/>
      <c r="AX105" s="250"/>
      <c r="AY105" s="250"/>
      <c r="AZ105" s="244"/>
      <c r="BA105" s="250"/>
      <c r="BB105" s="250"/>
      <c r="BC105" s="244"/>
      <c r="BD105" s="14"/>
      <c r="BE105" s="16"/>
      <c r="BF105" s="35"/>
      <c r="BG105" s="35"/>
      <c r="BH105" s="14"/>
      <c r="BI105" s="14"/>
      <c r="BJ105" s="12"/>
    </row>
    <row r="106" spans="1:62">
      <c r="A106" s="36"/>
      <c r="B106" s="13"/>
      <c r="C106" s="13"/>
      <c r="D106" s="63"/>
      <c r="E106" s="559"/>
      <c r="F106" s="66"/>
      <c r="G106" s="66"/>
      <c r="H106" s="14"/>
      <c r="I106" s="14"/>
      <c r="J106" s="14"/>
      <c r="K106" s="14"/>
      <c r="L106" s="14"/>
      <c r="M106" s="14"/>
      <c r="N106" s="10"/>
      <c r="O106" s="12"/>
      <c r="P106" s="10"/>
      <c r="Q106" s="10"/>
      <c r="R106" s="10"/>
      <c r="S106" s="10"/>
      <c r="T106" s="12"/>
      <c r="U106" s="12"/>
      <c r="V106" s="36"/>
      <c r="W106" s="13"/>
      <c r="X106" s="63"/>
      <c r="Y106" s="559"/>
      <c r="Z106" s="66"/>
      <c r="AA106" s="66"/>
      <c r="AB106" s="14"/>
      <c r="AC106" s="14"/>
      <c r="AD106" s="14"/>
      <c r="AE106" s="14"/>
      <c r="AF106" s="14"/>
      <c r="AG106" s="14"/>
      <c r="AH106" s="10"/>
      <c r="AI106" s="12"/>
      <c r="AJ106" s="10"/>
      <c r="AK106" s="10"/>
      <c r="AL106" s="10"/>
      <c r="AM106" s="10"/>
      <c r="AN106" s="12"/>
      <c r="AO106" s="15"/>
      <c r="AP106" s="15"/>
      <c r="AQ106" s="15"/>
      <c r="AR106" s="13"/>
      <c r="AS106" s="552"/>
      <c r="AT106" s="117"/>
      <c r="AU106" s="554"/>
      <c r="AV106" s="554"/>
      <c r="AW106" s="554"/>
      <c r="AX106" s="554"/>
      <c r="AY106" s="554"/>
      <c r="AZ106" s="554"/>
      <c r="BA106" s="554"/>
      <c r="BB106" s="554"/>
      <c r="BC106" s="84"/>
      <c r="BD106" s="554"/>
      <c r="BE106" s="14"/>
      <c r="BF106" s="14"/>
      <c r="BG106" s="68"/>
      <c r="BH106" s="14"/>
      <c r="BI106" s="68"/>
    </row>
    <row r="107" spans="1:62">
      <c r="A107" s="36"/>
      <c r="B107" s="13"/>
      <c r="C107" s="13"/>
      <c r="D107" s="67"/>
      <c r="E107" s="559"/>
      <c r="F107" s="64"/>
      <c r="G107" s="64"/>
      <c r="H107" s="64"/>
      <c r="I107" s="64"/>
      <c r="J107" s="64"/>
      <c r="K107" s="64"/>
      <c r="L107" s="64"/>
      <c r="M107" s="64"/>
      <c r="N107" s="10"/>
      <c r="O107" s="68"/>
      <c r="P107" s="68"/>
      <c r="Q107" s="68"/>
      <c r="R107" s="68"/>
      <c r="S107" s="68"/>
      <c r="T107" s="68"/>
      <c r="U107" s="68"/>
      <c r="V107" s="36"/>
      <c r="W107" s="13"/>
      <c r="X107" s="67"/>
      <c r="Y107" s="559"/>
      <c r="Z107" s="64"/>
      <c r="AA107" s="64"/>
      <c r="AB107" s="64"/>
      <c r="AC107" s="64"/>
      <c r="AD107" s="64"/>
      <c r="AE107" s="64"/>
      <c r="AF107" s="64"/>
      <c r="AG107" s="64"/>
      <c r="AH107" s="10"/>
      <c r="AI107" s="68"/>
      <c r="AJ107" s="68"/>
      <c r="AK107" s="68"/>
      <c r="AL107" s="68"/>
      <c r="AM107" s="68"/>
      <c r="AN107" s="68"/>
      <c r="AO107" s="15"/>
      <c r="AP107" s="15"/>
      <c r="AQ107" s="15"/>
      <c r="AR107" s="13"/>
      <c r="AS107" s="552"/>
      <c r="AT107" s="117"/>
      <c r="AU107" s="554"/>
      <c r="AV107" s="554"/>
      <c r="AW107" s="554"/>
      <c r="AX107" s="554"/>
      <c r="AY107" s="554"/>
      <c r="AZ107" s="554"/>
      <c r="BA107" s="554"/>
      <c r="BB107" s="554"/>
      <c r="BC107" s="84"/>
      <c r="BD107" s="554"/>
      <c r="BE107" s="14"/>
      <c r="BF107" s="14"/>
      <c r="BG107" s="68"/>
      <c r="BH107" s="14"/>
      <c r="BI107" s="68"/>
    </row>
    <row r="108" spans="1:62">
      <c r="A108" s="36"/>
      <c r="B108" s="13"/>
      <c r="C108" s="13"/>
      <c r="D108" s="67"/>
      <c r="E108" s="559"/>
      <c r="F108" s="14"/>
      <c r="G108" s="14"/>
      <c r="H108" s="14"/>
      <c r="I108" s="14"/>
      <c r="J108" s="14"/>
      <c r="K108" s="14"/>
      <c r="L108" s="14"/>
      <c r="M108" s="14"/>
      <c r="N108" s="10"/>
      <c r="O108" s="12"/>
      <c r="P108" s="10"/>
      <c r="Q108" s="10"/>
      <c r="R108" s="10"/>
      <c r="S108" s="10"/>
      <c r="T108" s="12"/>
      <c r="U108" s="12"/>
      <c r="V108" s="36"/>
      <c r="W108" s="13"/>
      <c r="X108" s="67"/>
      <c r="Y108" s="559"/>
      <c r="Z108" s="14"/>
      <c r="AA108" s="14"/>
      <c r="AB108" s="14"/>
      <c r="AC108" s="14"/>
      <c r="AD108" s="14"/>
      <c r="AE108" s="14"/>
      <c r="AF108" s="14"/>
      <c r="AG108" s="14"/>
      <c r="AH108" s="10"/>
      <c r="AI108" s="12"/>
      <c r="AJ108" s="10"/>
      <c r="AK108" s="10"/>
      <c r="AL108" s="10"/>
      <c r="AM108" s="10"/>
      <c r="AN108" s="12"/>
      <c r="AO108" s="15"/>
      <c r="AP108" s="15"/>
      <c r="AQ108" s="15"/>
      <c r="AR108" s="13"/>
      <c r="AS108" s="552"/>
      <c r="AT108" s="117"/>
      <c r="AU108" s="554"/>
      <c r="AV108" s="554"/>
      <c r="AW108" s="554"/>
      <c r="AX108" s="554"/>
      <c r="AY108" s="554"/>
      <c r="AZ108" s="554"/>
      <c r="BA108" s="554"/>
      <c r="BB108" s="554"/>
      <c r="BC108" s="84"/>
      <c r="BD108" s="554"/>
      <c r="BE108" s="14"/>
      <c r="BF108" s="14"/>
      <c r="BG108" s="68"/>
      <c r="BH108" s="14"/>
      <c r="BI108" s="68"/>
    </row>
    <row r="109" spans="1:62">
      <c r="A109" s="36"/>
      <c r="B109" s="13"/>
      <c r="C109" s="13"/>
      <c r="D109" s="67"/>
      <c r="E109" s="559"/>
      <c r="F109" s="64"/>
      <c r="G109" s="64"/>
      <c r="H109" s="64"/>
      <c r="I109" s="64"/>
      <c r="J109" s="64"/>
      <c r="K109" s="64"/>
      <c r="L109" s="64"/>
      <c r="M109" s="64"/>
      <c r="N109" s="10"/>
      <c r="O109" s="32"/>
      <c r="P109" s="32"/>
      <c r="Q109" s="32"/>
      <c r="R109" s="32"/>
      <c r="S109" s="32"/>
      <c r="T109" s="32"/>
      <c r="U109" s="32"/>
      <c r="V109" s="36"/>
      <c r="W109" s="13"/>
      <c r="X109" s="67"/>
      <c r="Y109" s="559"/>
      <c r="Z109" s="64"/>
      <c r="AA109" s="64"/>
      <c r="AB109" s="64"/>
      <c r="AC109" s="64"/>
      <c r="AD109" s="64"/>
      <c r="AE109" s="64"/>
      <c r="AF109" s="64"/>
      <c r="AG109" s="64"/>
      <c r="AH109" s="10"/>
      <c r="AI109" s="32"/>
      <c r="AJ109" s="32"/>
      <c r="AK109" s="32"/>
      <c r="AL109" s="32"/>
      <c r="AM109" s="32"/>
      <c r="AN109" s="32"/>
      <c r="AO109" s="15"/>
      <c r="AP109" s="15"/>
      <c r="AQ109" s="15"/>
      <c r="AR109" s="13"/>
      <c r="AS109" s="12"/>
      <c r="AT109" s="117"/>
      <c r="AU109" s="12"/>
      <c r="AV109" s="12"/>
      <c r="AW109" s="12"/>
      <c r="AX109" s="12"/>
      <c r="AY109" s="12"/>
      <c r="AZ109" s="12"/>
      <c r="BA109" s="12"/>
      <c r="BB109" s="12"/>
      <c r="BC109" s="12"/>
      <c r="BD109" s="12"/>
      <c r="BE109" s="12"/>
      <c r="BF109" s="12"/>
      <c r="BG109" s="12"/>
      <c r="BH109" s="12"/>
      <c r="BI109" s="12"/>
    </row>
    <row r="110" spans="1:62">
      <c r="A110" s="36"/>
      <c r="B110" s="13"/>
      <c r="C110" s="13"/>
      <c r="D110" s="67"/>
      <c r="E110" s="559"/>
      <c r="F110" s="14"/>
      <c r="G110" s="14"/>
      <c r="H110" s="14"/>
      <c r="I110" s="14"/>
      <c r="J110" s="14"/>
      <c r="K110" s="14"/>
      <c r="L110" s="14"/>
      <c r="M110" s="14"/>
      <c r="N110" s="10"/>
      <c r="O110" s="12"/>
      <c r="P110" s="10"/>
      <c r="Q110" s="10"/>
      <c r="R110" s="10"/>
      <c r="S110" s="10"/>
      <c r="T110" s="12"/>
      <c r="U110" s="12"/>
      <c r="V110" s="36"/>
      <c r="W110" s="13"/>
      <c r="X110" s="67"/>
      <c r="Y110" s="559"/>
      <c r="Z110" s="14"/>
      <c r="AA110" s="14"/>
      <c r="AB110" s="14"/>
      <c r="AC110" s="14"/>
      <c r="AD110" s="14"/>
      <c r="AE110" s="14"/>
      <c r="AF110" s="14"/>
      <c r="AG110" s="14"/>
      <c r="AH110" s="10"/>
      <c r="AI110" s="12"/>
      <c r="AJ110" s="10"/>
      <c r="AK110" s="10"/>
      <c r="AL110" s="10"/>
      <c r="AM110" s="10"/>
      <c r="AN110" s="12"/>
      <c r="AO110" s="15"/>
      <c r="AP110" s="15"/>
      <c r="AQ110" s="15"/>
      <c r="AR110" s="15"/>
      <c r="AS110" s="12"/>
      <c r="AT110" s="117"/>
      <c r="AU110" s="12"/>
      <c r="AV110" s="12"/>
      <c r="AW110" s="12"/>
      <c r="AX110" s="12"/>
      <c r="AY110" s="12"/>
      <c r="AZ110" s="12"/>
      <c r="BA110" s="12"/>
      <c r="BB110" s="12"/>
      <c r="BC110" s="12"/>
      <c r="BD110" s="12"/>
      <c r="BE110" s="12"/>
      <c r="BF110" s="12"/>
      <c r="BG110" s="12"/>
      <c r="BH110" s="12"/>
      <c r="BI110" s="12"/>
    </row>
    <row r="111" spans="1:62">
      <c r="A111" s="36"/>
      <c r="B111" s="13"/>
      <c r="C111" s="13"/>
      <c r="D111" s="67"/>
      <c r="E111" s="559"/>
      <c r="F111" s="64"/>
      <c r="G111" s="64"/>
      <c r="H111" s="64"/>
      <c r="I111" s="64"/>
      <c r="J111" s="64"/>
      <c r="K111" s="64"/>
      <c r="L111" s="64"/>
      <c r="M111" s="64"/>
      <c r="N111" s="10"/>
      <c r="O111" s="12"/>
      <c r="P111" s="10"/>
      <c r="Q111" s="10"/>
      <c r="R111" s="10"/>
      <c r="S111" s="10"/>
      <c r="T111" s="12"/>
      <c r="U111" s="12"/>
      <c r="V111" s="36"/>
      <c r="W111" s="13"/>
      <c r="X111" s="67"/>
      <c r="Y111" s="559"/>
      <c r="Z111" s="64"/>
      <c r="AA111" s="64"/>
      <c r="AB111" s="64"/>
      <c r="AC111" s="64"/>
      <c r="AD111" s="64"/>
      <c r="AE111" s="64"/>
      <c r="AF111" s="64"/>
      <c r="AG111" s="64"/>
      <c r="AH111" s="10"/>
      <c r="AI111" s="12"/>
      <c r="AJ111" s="10"/>
      <c r="AK111" s="10"/>
      <c r="AL111" s="10"/>
      <c r="AM111" s="10"/>
      <c r="AN111" s="12"/>
      <c r="AO111" s="15"/>
      <c r="AP111" s="15"/>
      <c r="AQ111" s="15"/>
      <c r="AR111" s="15"/>
      <c r="AS111" s="12"/>
      <c r="AT111" s="117"/>
      <c r="AU111" s="12"/>
      <c r="AV111" s="12"/>
      <c r="AW111" s="12"/>
      <c r="AX111" s="12"/>
      <c r="AY111" s="12"/>
      <c r="AZ111" s="12"/>
      <c r="BA111" s="12"/>
      <c r="BB111" s="12"/>
      <c r="BC111" s="12"/>
      <c r="BD111" s="12"/>
      <c r="BE111" s="12"/>
      <c r="BF111" s="12"/>
      <c r="BG111" s="12"/>
      <c r="BH111" s="12"/>
      <c r="BI111" s="12"/>
    </row>
    <row r="112" spans="1:62">
      <c r="A112" s="36"/>
      <c r="B112" s="13"/>
      <c r="C112" s="13"/>
      <c r="D112" s="67"/>
      <c r="E112" s="559"/>
      <c r="F112" s="14"/>
      <c r="G112" s="14"/>
      <c r="H112" s="14"/>
      <c r="I112" s="14"/>
      <c r="J112" s="14"/>
      <c r="K112" s="14"/>
      <c r="L112" s="14"/>
      <c r="M112" s="14"/>
      <c r="N112" s="10"/>
      <c r="O112" s="12"/>
      <c r="P112" s="10"/>
      <c r="Q112" s="10"/>
      <c r="R112" s="10"/>
      <c r="S112" s="10"/>
      <c r="T112" s="12"/>
      <c r="U112" s="12"/>
      <c r="V112" s="36"/>
      <c r="W112" s="13"/>
      <c r="X112" s="67"/>
      <c r="Y112" s="559"/>
      <c r="Z112" s="14"/>
      <c r="AA112" s="14"/>
      <c r="AB112" s="14"/>
      <c r="AC112" s="14"/>
      <c r="AD112" s="14"/>
      <c r="AE112" s="14"/>
      <c r="AF112" s="14"/>
      <c r="AG112" s="14"/>
      <c r="AH112" s="10"/>
      <c r="AI112" s="12"/>
      <c r="AJ112" s="10"/>
      <c r="AK112" s="10"/>
      <c r="AL112" s="10"/>
      <c r="AM112" s="10"/>
      <c r="AN112" s="12"/>
      <c r="AO112" s="15"/>
      <c r="AP112" s="15"/>
      <c r="AQ112" s="15"/>
      <c r="AR112" s="15"/>
      <c r="AS112" s="12"/>
      <c r="AT112" s="117"/>
      <c r="AU112" s="12"/>
      <c r="AV112" s="12"/>
      <c r="AW112" s="12"/>
      <c r="AX112" s="12"/>
      <c r="AY112" s="12"/>
      <c r="AZ112" s="12"/>
      <c r="BA112" s="12"/>
      <c r="BB112" s="12"/>
      <c r="BC112" s="12"/>
      <c r="BD112" s="12"/>
      <c r="BE112" s="12"/>
      <c r="BF112" s="12"/>
      <c r="BG112" s="12"/>
      <c r="BH112" s="12"/>
      <c r="BI112" s="12"/>
    </row>
    <row r="113" spans="2:61">
      <c r="B113" s="12"/>
      <c r="C113" s="12"/>
      <c r="D113" s="12"/>
      <c r="E113" s="12"/>
      <c r="F113" s="12"/>
      <c r="G113" s="12"/>
      <c r="H113" s="12"/>
      <c r="I113" s="12"/>
      <c r="J113" s="12"/>
      <c r="K113" s="12"/>
      <c r="L113" s="12"/>
      <c r="M113" s="12"/>
      <c r="N113" s="10"/>
      <c r="O113" s="12"/>
      <c r="P113" s="10"/>
      <c r="Q113" s="10"/>
      <c r="R113" s="10"/>
      <c r="S113" s="10"/>
      <c r="T113" s="12"/>
      <c r="U113" s="12"/>
      <c r="W113" s="12"/>
      <c r="X113" s="12"/>
      <c r="Y113" s="12"/>
      <c r="Z113" s="12"/>
      <c r="AA113" s="12"/>
      <c r="AB113" s="12"/>
      <c r="AC113" s="12"/>
      <c r="AD113" s="12"/>
      <c r="AE113" s="12"/>
      <c r="AF113" s="12"/>
      <c r="AG113" s="12"/>
      <c r="AH113" s="10"/>
      <c r="AI113" s="12"/>
      <c r="AJ113" s="10"/>
      <c r="AK113" s="10"/>
      <c r="AL113" s="10"/>
      <c r="AM113" s="10"/>
      <c r="AN113" s="12"/>
      <c r="AO113" s="15"/>
      <c r="AP113" s="15"/>
      <c r="AQ113" s="15"/>
      <c r="AR113" s="15"/>
      <c r="AS113" s="12"/>
      <c r="AT113" s="117"/>
      <c r="AU113" s="12"/>
      <c r="AV113" s="12"/>
      <c r="AW113" s="12"/>
      <c r="AX113" s="12"/>
      <c r="AY113" s="12"/>
      <c r="AZ113" s="12"/>
      <c r="BA113" s="12"/>
      <c r="BB113" s="12"/>
      <c r="BC113" s="12"/>
      <c r="BD113" s="12"/>
      <c r="BE113" s="12"/>
      <c r="BF113" s="12"/>
      <c r="BG113" s="12"/>
      <c r="BH113" s="12"/>
      <c r="BI113" s="12"/>
    </row>
    <row r="114" spans="2:61">
      <c r="B114" s="12"/>
      <c r="C114" s="12"/>
      <c r="D114" s="12"/>
      <c r="E114" s="12"/>
      <c r="F114" s="12"/>
      <c r="G114" s="12"/>
      <c r="H114" s="12"/>
      <c r="I114" s="12"/>
      <c r="J114" s="12"/>
      <c r="K114" s="12"/>
      <c r="L114" s="12"/>
      <c r="M114" s="12"/>
      <c r="N114" s="10"/>
      <c r="O114" s="12"/>
      <c r="P114" s="10"/>
      <c r="Q114" s="10"/>
      <c r="R114" s="10"/>
      <c r="S114" s="10"/>
      <c r="T114" s="12"/>
      <c r="U114" s="12"/>
      <c r="W114" s="12"/>
      <c r="X114" s="12"/>
      <c r="Y114" s="12"/>
      <c r="Z114" s="12"/>
      <c r="AA114" s="12"/>
      <c r="AB114" s="12"/>
      <c r="AC114" s="12"/>
      <c r="AD114" s="12"/>
      <c r="AE114" s="12"/>
      <c r="AF114" s="12"/>
      <c r="AG114" s="12"/>
      <c r="AH114" s="10"/>
      <c r="AI114" s="12"/>
      <c r="AJ114" s="10"/>
      <c r="AK114" s="10"/>
      <c r="AL114" s="10"/>
      <c r="AM114" s="10"/>
      <c r="AN114" s="12"/>
      <c r="AO114" s="15"/>
      <c r="AP114" s="15"/>
      <c r="AQ114" s="15"/>
    </row>
    <row r="115" spans="2:61">
      <c r="B115" s="12"/>
      <c r="C115" s="12"/>
      <c r="D115" s="12"/>
      <c r="E115" s="12"/>
      <c r="F115" s="12"/>
      <c r="G115" s="12"/>
      <c r="H115" s="12"/>
      <c r="I115" s="12"/>
      <c r="J115" s="12"/>
      <c r="K115" s="12"/>
      <c r="L115" s="12"/>
      <c r="M115" s="12"/>
      <c r="N115" s="10"/>
      <c r="O115" s="12"/>
      <c r="P115" s="10"/>
      <c r="Q115" s="10"/>
      <c r="R115" s="10"/>
      <c r="S115" s="10"/>
      <c r="T115" s="12"/>
      <c r="U115" s="12"/>
      <c r="W115" s="12"/>
      <c r="X115" s="12"/>
      <c r="Y115" s="12"/>
      <c r="Z115" s="12"/>
      <c r="AA115" s="12"/>
      <c r="AB115" s="12"/>
      <c r="AC115" s="12"/>
      <c r="AD115" s="12"/>
      <c r="AE115" s="12"/>
      <c r="AF115" s="12"/>
      <c r="AG115" s="12"/>
      <c r="AH115" s="10"/>
      <c r="AI115" s="12"/>
      <c r="AJ115" s="10"/>
      <c r="AK115" s="10"/>
      <c r="AL115" s="10"/>
      <c r="AM115" s="10"/>
      <c r="AN115" s="12"/>
      <c r="AO115" s="15"/>
      <c r="AP115" s="15"/>
      <c r="AQ115" s="15"/>
    </row>
    <row r="116" spans="2:61">
      <c r="B116" s="12"/>
      <c r="C116" s="12"/>
      <c r="D116" s="12"/>
      <c r="E116" s="12"/>
      <c r="F116" s="12"/>
      <c r="G116" s="12"/>
      <c r="H116" s="12"/>
      <c r="I116" s="12"/>
      <c r="J116" s="12"/>
      <c r="K116" s="12"/>
      <c r="L116" s="12"/>
      <c r="M116" s="12"/>
      <c r="N116" s="10"/>
      <c r="O116" s="12"/>
      <c r="P116" s="10"/>
      <c r="Q116" s="10"/>
      <c r="R116" s="10"/>
      <c r="S116" s="10"/>
      <c r="T116" s="12"/>
      <c r="U116" s="12"/>
      <c r="W116" s="12"/>
      <c r="X116" s="12"/>
      <c r="Y116" s="12"/>
      <c r="Z116" s="12"/>
      <c r="AA116" s="12"/>
      <c r="AB116" s="12"/>
      <c r="AC116" s="12"/>
      <c r="AD116" s="12"/>
      <c r="AE116" s="12"/>
      <c r="AF116" s="12"/>
      <c r="AG116" s="12"/>
      <c r="AH116" s="10"/>
      <c r="AI116" s="12"/>
      <c r="AJ116" s="10"/>
      <c r="AK116" s="10"/>
      <c r="AL116" s="10"/>
      <c r="AM116" s="10"/>
      <c r="AN116" s="12"/>
      <c r="AO116" s="15"/>
      <c r="AP116" s="15"/>
      <c r="AQ116" s="15"/>
    </row>
    <row r="117" spans="2:61">
      <c r="B117" s="12"/>
      <c r="C117" s="12"/>
      <c r="D117" s="12"/>
      <c r="E117" s="12"/>
      <c r="F117" s="12"/>
      <c r="G117" s="12"/>
      <c r="H117" s="12"/>
      <c r="I117" s="12"/>
      <c r="J117" s="12"/>
      <c r="K117" s="12"/>
      <c r="L117" s="12"/>
      <c r="M117" s="12"/>
      <c r="N117" s="10"/>
      <c r="O117" s="12"/>
      <c r="P117" s="10"/>
      <c r="Q117" s="10"/>
      <c r="R117" s="10"/>
      <c r="S117" s="10"/>
      <c r="T117" s="12"/>
      <c r="U117" s="12"/>
      <c r="W117" s="12"/>
      <c r="X117" s="12"/>
      <c r="Y117" s="12"/>
      <c r="Z117" s="12"/>
      <c r="AA117" s="12"/>
      <c r="AB117" s="12"/>
      <c r="AC117" s="12"/>
      <c r="AD117" s="12"/>
      <c r="AE117" s="12"/>
      <c r="AF117" s="12"/>
      <c r="AG117" s="12"/>
      <c r="AH117" s="10"/>
      <c r="AI117" s="12"/>
      <c r="AJ117" s="10"/>
      <c r="AK117" s="10"/>
      <c r="AL117" s="10"/>
      <c r="AM117" s="10"/>
      <c r="AN117" s="12"/>
      <c r="AO117" s="15"/>
      <c r="AP117" s="15"/>
      <c r="AQ117" s="15"/>
    </row>
    <row r="118" spans="2:61">
      <c r="B118" s="12"/>
      <c r="C118" s="12"/>
      <c r="D118" s="12"/>
      <c r="E118" s="12"/>
      <c r="F118" s="12"/>
      <c r="G118" s="12"/>
      <c r="H118" s="12"/>
      <c r="I118" s="12"/>
      <c r="J118" s="12"/>
      <c r="K118" s="12"/>
      <c r="L118" s="12"/>
      <c r="M118" s="12"/>
      <c r="N118" s="10"/>
      <c r="O118" s="12"/>
      <c r="P118" s="10"/>
      <c r="Q118" s="10"/>
      <c r="R118" s="10"/>
      <c r="S118" s="10"/>
      <c r="T118" s="12"/>
      <c r="U118" s="12"/>
      <c r="W118" s="12"/>
      <c r="X118" s="12"/>
      <c r="Y118" s="12"/>
      <c r="Z118" s="12"/>
      <c r="AA118" s="12"/>
      <c r="AB118" s="12"/>
      <c r="AC118" s="12"/>
      <c r="AD118" s="12"/>
      <c r="AE118" s="12"/>
      <c r="AF118" s="12"/>
      <c r="AG118" s="12"/>
      <c r="AH118" s="10"/>
      <c r="AI118" s="12"/>
      <c r="AJ118" s="10"/>
      <c r="AK118" s="10"/>
      <c r="AL118" s="10"/>
      <c r="AM118" s="10"/>
      <c r="AN118" s="12"/>
      <c r="AO118" s="15"/>
      <c r="AP118" s="15"/>
      <c r="AQ118" s="15"/>
    </row>
    <row r="119" spans="2:61">
      <c r="B119" s="12"/>
      <c r="C119" s="12"/>
      <c r="D119" s="12"/>
      <c r="E119" s="12"/>
      <c r="F119" s="12"/>
      <c r="G119" s="12"/>
      <c r="H119" s="12"/>
      <c r="I119" s="12"/>
      <c r="J119" s="12"/>
      <c r="K119" s="12"/>
      <c r="L119" s="12"/>
      <c r="M119" s="12"/>
      <c r="N119" s="10"/>
      <c r="O119" s="12"/>
      <c r="P119" s="10"/>
      <c r="Q119" s="10"/>
      <c r="R119" s="10"/>
      <c r="S119" s="10"/>
      <c r="T119" s="12"/>
      <c r="U119" s="12"/>
      <c r="W119" s="12"/>
      <c r="X119" s="12"/>
      <c r="Y119" s="12"/>
      <c r="Z119" s="12"/>
      <c r="AA119" s="12"/>
      <c r="AB119" s="12"/>
      <c r="AC119" s="12"/>
      <c r="AD119" s="12"/>
      <c r="AE119" s="12"/>
      <c r="AF119" s="12"/>
      <c r="AG119" s="12"/>
      <c r="AH119" s="10"/>
      <c r="AI119" s="12"/>
      <c r="AJ119" s="10"/>
      <c r="AK119" s="10"/>
      <c r="AL119" s="10"/>
      <c r="AM119" s="10"/>
      <c r="AN119" s="12"/>
      <c r="AO119" s="15"/>
      <c r="AP119" s="15"/>
      <c r="AQ119" s="15"/>
    </row>
    <row r="120" spans="2:61">
      <c r="B120" s="12"/>
      <c r="C120" s="12"/>
      <c r="D120" s="12"/>
      <c r="E120" s="12"/>
      <c r="F120" s="12"/>
      <c r="G120" s="12"/>
      <c r="H120" s="12"/>
      <c r="I120" s="12"/>
      <c r="J120" s="12"/>
      <c r="K120" s="12"/>
      <c r="L120" s="12"/>
      <c r="M120" s="12"/>
      <c r="N120" s="10"/>
      <c r="O120" s="12"/>
      <c r="P120" s="10"/>
      <c r="Q120" s="10"/>
      <c r="R120" s="10"/>
      <c r="S120" s="10"/>
      <c r="T120" s="12"/>
      <c r="U120" s="12"/>
      <c r="W120" s="12"/>
      <c r="X120" s="12"/>
      <c r="Y120" s="12"/>
      <c r="Z120" s="12"/>
      <c r="AA120" s="12"/>
      <c r="AB120" s="12"/>
      <c r="AC120" s="12"/>
      <c r="AD120" s="12"/>
      <c r="AE120" s="12"/>
      <c r="AF120" s="12"/>
      <c r="AG120" s="12"/>
      <c r="AH120" s="10"/>
      <c r="AI120" s="12"/>
      <c r="AJ120" s="10"/>
      <c r="AK120" s="10"/>
      <c r="AL120" s="10"/>
      <c r="AM120" s="10"/>
      <c r="AN120" s="12"/>
      <c r="AO120" s="15"/>
      <c r="AP120" s="15"/>
      <c r="AQ120" s="15"/>
    </row>
    <row r="121" spans="2:61">
      <c r="B121" s="12"/>
      <c r="C121" s="12"/>
      <c r="D121" s="12"/>
      <c r="E121" s="12"/>
      <c r="F121" s="12"/>
      <c r="G121" s="12"/>
      <c r="H121" s="12"/>
      <c r="I121" s="12"/>
      <c r="J121" s="12"/>
      <c r="K121" s="12"/>
      <c r="L121" s="12"/>
      <c r="M121" s="12"/>
      <c r="N121" s="10"/>
      <c r="O121" s="12"/>
      <c r="P121" s="10"/>
      <c r="Q121" s="10"/>
      <c r="R121" s="10"/>
      <c r="S121" s="10"/>
      <c r="T121" s="12"/>
      <c r="U121" s="12"/>
      <c r="W121" s="12"/>
      <c r="X121" s="12"/>
      <c r="Y121" s="12"/>
      <c r="Z121" s="12"/>
      <c r="AA121" s="12"/>
      <c r="AB121" s="12"/>
      <c r="AC121" s="12"/>
      <c r="AD121" s="12"/>
      <c r="AE121" s="12"/>
      <c r="AF121" s="12"/>
      <c r="AG121" s="12"/>
      <c r="AH121" s="10"/>
      <c r="AI121" s="12"/>
      <c r="AJ121" s="10"/>
      <c r="AK121" s="10"/>
      <c r="AL121" s="10"/>
      <c r="AM121" s="10"/>
      <c r="AN121" s="12"/>
      <c r="AO121" s="15"/>
      <c r="AP121" s="15"/>
      <c r="AQ121" s="15"/>
    </row>
    <row r="122" spans="2:61">
      <c r="B122" s="12"/>
      <c r="C122" s="12"/>
      <c r="D122" s="12"/>
      <c r="E122" s="12"/>
      <c r="F122" s="12"/>
      <c r="G122" s="12"/>
      <c r="H122" s="12"/>
      <c r="I122" s="12"/>
      <c r="J122" s="12"/>
      <c r="K122" s="12"/>
      <c r="L122" s="12"/>
      <c r="M122" s="12"/>
      <c r="N122" s="10"/>
      <c r="O122" s="12"/>
      <c r="P122" s="10"/>
      <c r="Q122" s="10"/>
      <c r="R122" s="10"/>
      <c r="S122" s="10"/>
      <c r="T122" s="12"/>
      <c r="U122" s="12"/>
      <c r="W122" s="12"/>
      <c r="X122" s="12"/>
      <c r="Y122" s="12"/>
      <c r="Z122" s="12"/>
      <c r="AA122" s="12"/>
      <c r="AB122" s="12"/>
      <c r="AC122" s="12"/>
      <c r="AD122" s="12"/>
      <c r="AE122" s="12"/>
      <c r="AF122" s="12"/>
      <c r="AG122" s="12"/>
      <c r="AH122" s="10"/>
      <c r="AI122" s="12"/>
      <c r="AJ122" s="10"/>
      <c r="AK122" s="10"/>
      <c r="AL122" s="10"/>
      <c r="AM122" s="10"/>
      <c r="AN122" s="12"/>
      <c r="AO122" s="15"/>
      <c r="AP122" s="15"/>
      <c r="AQ122" s="15"/>
    </row>
    <row r="123" spans="2:61">
      <c r="B123" s="12"/>
      <c r="C123" s="12"/>
      <c r="D123" s="12"/>
      <c r="E123" s="12"/>
      <c r="F123" s="12"/>
      <c r="G123" s="12"/>
      <c r="H123" s="12"/>
      <c r="I123" s="12"/>
      <c r="J123" s="12"/>
      <c r="K123" s="12"/>
      <c r="L123" s="12"/>
      <c r="M123" s="12"/>
      <c r="N123" s="10"/>
      <c r="O123" s="12"/>
      <c r="P123" s="10"/>
      <c r="Q123" s="10"/>
      <c r="R123" s="10"/>
      <c r="S123" s="10"/>
      <c r="T123" s="12"/>
      <c r="U123" s="12"/>
      <c r="W123" s="12"/>
      <c r="X123" s="12"/>
      <c r="Y123" s="12"/>
      <c r="Z123" s="12"/>
      <c r="AA123" s="12"/>
      <c r="AB123" s="12"/>
      <c r="AC123" s="12"/>
      <c r="AD123" s="12"/>
      <c r="AE123" s="12"/>
      <c r="AF123" s="12"/>
      <c r="AG123" s="12"/>
      <c r="AH123" s="10"/>
      <c r="AI123" s="12"/>
      <c r="AJ123" s="10"/>
      <c r="AK123" s="10"/>
      <c r="AL123" s="10"/>
      <c r="AM123" s="10"/>
      <c r="AN123" s="12"/>
      <c r="AO123" s="15"/>
      <c r="AP123" s="15"/>
      <c r="AQ123" s="15"/>
    </row>
    <row r="124" spans="2:61">
      <c r="B124" s="12"/>
      <c r="C124" s="12"/>
      <c r="D124" s="12"/>
      <c r="E124" s="12"/>
      <c r="F124" s="12"/>
      <c r="G124" s="12"/>
      <c r="H124" s="12"/>
      <c r="I124" s="12"/>
      <c r="J124" s="12"/>
      <c r="K124" s="12"/>
      <c r="L124" s="12"/>
      <c r="M124" s="12"/>
      <c r="N124" s="10"/>
      <c r="O124" s="12"/>
      <c r="P124" s="10"/>
      <c r="Q124" s="10"/>
      <c r="R124" s="10"/>
      <c r="S124" s="10"/>
      <c r="T124" s="12"/>
      <c r="U124" s="12"/>
      <c r="W124" s="12"/>
      <c r="X124" s="12"/>
      <c r="Y124" s="12"/>
      <c r="Z124" s="12"/>
      <c r="AA124" s="12"/>
      <c r="AB124" s="12"/>
      <c r="AC124" s="12"/>
      <c r="AD124" s="12"/>
      <c r="AE124" s="12"/>
      <c r="AF124" s="12"/>
      <c r="AG124" s="12"/>
      <c r="AH124" s="10"/>
      <c r="AI124" s="12"/>
      <c r="AJ124" s="10"/>
      <c r="AK124" s="10"/>
      <c r="AL124" s="10"/>
      <c r="AM124" s="10"/>
      <c r="AN124" s="12"/>
      <c r="AO124" s="15"/>
      <c r="AP124" s="15"/>
      <c r="AQ124" s="15"/>
    </row>
    <row r="125" spans="2:61">
      <c r="B125" s="12"/>
      <c r="C125" s="12"/>
      <c r="D125" s="12"/>
      <c r="E125" s="12"/>
      <c r="F125" s="12"/>
      <c r="G125" s="12"/>
      <c r="H125" s="12"/>
      <c r="I125" s="12"/>
      <c r="J125" s="12"/>
      <c r="K125" s="12"/>
      <c r="L125" s="12"/>
      <c r="M125" s="12"/>
      <c r="N125" s="10"/>
      <c r="O125" s="12"/>
      <c r="P125" s="10"/>
      <c r="Q125" s="10"/>
      <c r="R125" s="10"/>
      <c r="S125" s="10"/>
      <c r="T125" s="12"/>
      <c r="U125" s="12"/>
      <c r="W125" s="12"/>
      <c r="X125" s="12"/>
      <c r="Y125" s="12"/>
      <c r="Z125" s="12"/>
      <c r="AA125" s="12"/>
      <c r="AB125" s="12"/>
      <c r="AC125" s="12"/>
      <c r="AD125" s="12"/>
      <c r="AE125" s="12"/>
      <c r="AF125" s="12"/>
      <c r="AG125" s="12"/>
      <c r="AH125" s="10"/>
      <c r="AI125" s="12"/>
      <c r="AJ125" s="10"/>
      <c r="AK125" s="10"/>
      <c r="AL125" s="10"/>
      <c r="AM125" s="10"/>
      <c r="AN125" s="12"/>
      <c r="AO125" s="15"/>
      <c r="AP125" s="15"/>
      <c r="AQ125" s="15"/>
    </row>
    <row r="126" spans="2:61">
      <c r="B126" s="12"/>
      <c r="C126" s="12"/>
      <c r="D126" s="12"/>
      <c r="E126" s="12"/>
      <c r="F126" s="12"/>
      <c r="G126" s="12"/>
      <c r="H126" s="12"/>
      <c r="I126" s="12"/>
      <c r="J126" s="12"/>
      <c r="K126" s="12"/>
      <c r="L126" s="12"/>
      <c r="M126" s="12"/>
      <c r="N126" s="10"/>
      <c r="O126" s="12"/>
      <c r="P126" s="10"/>
      <c r="Q126" s="10"/>
      <c r="R126" s="10"/>
      <c r="S126" s="10"/>
      <c r="T126" s="12"/>
      <c r="U126" s="12"/>
      <c r="W126" s="12"/>
      <c r="X126" s="12"/>
      <c r="Y126" s="12"/>
      <c r="Z126" s="12"/>
      <c r="AA126" s="12"/>
      <c r="AB126" s="12"/>
      <c r="AC126" s="12"/>
      <c r="AD126" s="12"/>
      <c r="AE126" s="12"/>
      <c r="AF126" s="12"/>
      <c r="AG126" s="12"/>
      <c r="AH126" s="10"/>
      <c r="AI126" s="12"/>
      <c r="AJ126" s="10"/>
      <c r="AK126" s="10"/>
      <c r="AL126" s="10"/>
      <c r="AM126" s="10"/>
      <c r="AN126" s="12"/>
      <c r="AO126" s="15"/>
      <c r="AP126" s="15"/>
      <c r="AQ126" s="15"/>
    </row>
    <row r="127" spans="2:61">
      <c r="B127" s="12"/>
      <c r="C127" s="12"/>
      <c r="D127" s="12"/>
      <c r="E127" s="12"/>
      <c r="F127" s="12"/>
      <c r="G127" s="12"/>
      <c r="H127" s="12"/>
      <c r="I127" s="12"/>
      <c r="J127" s="12"/>
      <c r="K127" s="12"/>
      <c r="L127" s="12"/>
      <c r="M127" s="12"/>
      <c r="N127" s="10"/>
      <c r="O127" s="12"/>
      <c r="P127" s="10"/>
      <c r="Q127" s="10"/>
      <c r="R127" s="10"/>
      <c r="S127" s="10"/>
      <c r="T127" s="12"/>
      <c r="U127" s="12"/>
      <c r="W127" s="12"/>
      <c r="X127" s="12"/>
      <c r="Y127" s="12"/>
      <c r="Z127" s="12"/>
      <c r="AA127" s="12"/>
      <c r="AB127" s="12"/>
      <c r="AC127" s="12"/>
      <c r="AD127" s="12"/>
      <c r="AE127" s="12"/>
      <c r="AF127" s="12"/>
      <c r="AG127" s="12"/>
      <c r="AH127" s="10"/>
      <c r="AI127" s="12"/>
      <c r="AJ127" s="10"/>
      <c r="AK127" s="10"/>
      <c r="AL127" s="10"/>
      <c r="AM127" s="10"/>
      <c r="AN127" s="12"/>
      <c r="AO127" s="15"/>
      <c r="AP127" s="15"/>
      <c r="AQ127" s="15"/>
    </row>
    <row r="128" spans="2:61">
      <c r="B128" s="12"/>
      <c r="C128" s="12"/>
      <c r="D128" s="12"/>
      <c r="E128" s="12"/>
      <c r="F128" s="12"/>
      <c r="G128" s="12"/>
      <c r="H128" s="12"/>
      <c r="I128" s="12"/>
      <c r="J128" s="12"/>
      <c r="K128" s="12"/>
      <c r="L128" s="12"/>
      <c r="M128" s="12"/>
      <c r="N128" s="10"/>
      <c r="O128" s="12"/>
      <c r="P128" s="10"/>
      <c r="Q128" s="10"/>
      <c r="R128" s="10"/>
      <c r="S128" s="10"/>
      <c r="T128" s="12"/>
      <c r="U128" s="12"/>
      <c r="W128" s="12"/>
      <c r="X128" s="12"/>
      <c r="Y128" s="12"/>
      <c r="Z128" s="12"/>
      <c r="AA128" s="12"/>
      <c r="AB128" s="12"/>
      <c r="AC128" s="12"/>
      <c r="AD128" s="12"/>
      <c r="AE128" s="12"/>
      <c r="AF128" s="12"/>
      <c r="AG128" s="12"/>
      <c r="AH128" s="10"/>
      <c r="AI128" s="12"/>
      <c r="AJ128" s="10"/>
      <c r="AK128" s="10"/>
      <c r="AL128" s="10"/>
      <c r="AM128" s="10"/>
      <c r="AN128" s="12"/>
      <c r="AO128" s="15"/>
      <c r="AP128" s="15"/>
      <c r="AQ128" s="15"/>
    </row>
    <row r="129" spans="2:43">
      <c r="B129" s="12"/>
      <c r="C129" s="12"/>
      <c r="D129" s="12"/>
      <c r="E129" s="12"/>
      <c r="F129" s="12"/>
      <c r="G129" s="12"/>
      <c r="H129" s="12"/>
      <c r="I129" s="12"/>
      <c r="J129" s="12"/>
      <c r="K129" s="12"/>
      <c r="L129" s="12"/>
      <c r="M129" s="12"/>
      <c r="N129" s="10"/>
      <c r="O129" s="12"/>
      <c r="P129" s="10"/>
      <c r="Q129" s="10"/>
      <c r="R129" s="10"/>
      <c r="S129" s="10"/>
      <c r="T129" s="12"/>
      <c r="U129" s="12"/>
      <c r="W129" s="12"/>
      <c r="X129" s="12"/>
      <c r="Y129" s="12"/>
      <c r="Z129" s="12"/>
      <c r="AA129" s="12"/>
      <c r="AB129" s="12"/>
      <c r="AC129" s="12"/>
      <c r="AD129" s="12"/>
      <c r="AE129" s="12"/>
      <c r="AF129" s="12"/>
      <c r="AG129" s="12"/>
      <c r="AH129" s="10"/>
      <c r="AI129" s="12"/>
      <c r="AJ129" s="10"/>
      <c r="AK129" s="10"/>
      <c r="AL129" s="10"/>
      <c r="AM129" s="10"/>
      <c r="AN129" s="12"/>
      <c r="AO129" s="15"/>
      <c r="AP129" s="15"/>
      <c r="AQ129" s="15"/>
    </row>
    <row r="130" spans="2:43">
      <c r="B130" s="12"/>
      <c r="C130" s="12"/>
      <c r="D130" s="12"/>
      <c r="E130" s="12"/>
      <c r="F130" s="12"/>
      <c r="G130" s="12"/>
      <c r="H130" s="12"/>
      <c r="I130" s="12"/>
      <c r="J130" s="12"/>
      <c r="K130" s="12"/>
      <c r="L130" s="12"/>
      <c r="M130" s="12"/>
      <c r="N130" s="10"/>
      <c r="O130" s="12"/>
      <c r="P130" s="10"/>
      <c r="Q130" s="10"/>
      <c r="R130" s="10"/>
      <c r="S130" s="10"/>
      <c r="T130" s="12"/>
      <c r="U130" s="12"/>
      <c r="W130" s="12"/>
      <c r="X130" s="12"/>
      <c r="Y130" s="12"/>
      <c r="Z130" s="12"/>
      <c r="AA130" s="12"/>
      <c r="AB130" s="12"/>
      <c r="AC130" s="12"/>
      <c r="AD130" s="12"/>
      <c r="AE130" s="12"/>
      <c r="AF130" s="12"/>
      <c r="AG130" s="12"/>
      <c r="AH130" s="10"/>
      <c r="AI130" s="12"/>
      <c r="AJ130" s="10"/>
      <c r="AK130" s="10"/>
      <c r="AL130" s="10"/>
      <c r="AM130" s="10"/>
      <c r="AN130" s="12"/>
      <c r="AO130" s="15"/>
      <c r="AP130" s="15"/>
      <c r="AQ130" s="15"/>
    </row>
    <row r="131" spans="2:43">
      <c r="B131" s="12"/>
      <c r="C131" s="12"/>
      <c r="D131" s="12"/>
      <c r="E131" s="12"/>
      <c r="F131" s="12"/>
      <c r="G131" s="12"/>
      <c r="H131" s="12"/>
      <c r="I131" s="12"/>
      <c r="J131" s="12"/>
      <c r="K131" s="12"/>
      <c r="L131" s="12"/>
      <c r="M131" s="12"/>
      <c r="N131" s="10"/>
      <c r="O131" s="12"/>
      <c r="P131" s="10"/>
      <c r="Q131" s="10"/>
      <c r="R131" s="10"/>
      <c r="S131" s="10"/>
      <c r="T131" s="12"/>
      <c r="U131" s="12"/>
      <c r="W131" s="12"/>
      <c r="X131" s="12"/>
      <c r="Y131" s="12"/>
      <c r="Z131" s="12"/>
      <c r="AA131" s="12"/>
      <c r="AB131" s="12"/>
      <c r="AC131" s="12"/>
      <c r="AD131" s="12"/>
      <c r="AE131" s="12"/>
      <c r="AF131" s="12"/>
      <c r="AG131" s="12"/>
      <c r="AH131" s="10"/>
      <c r="AI131" s="12"/>
      <c r="AJ131" s="10"/>
      <c r="AK131" s="10"/>
      <c r="AL131" s="10"/>
      <c r="AM131" s="10"/>
      <c r="AN131" s="12"/>
      <c r="AO131" s="15"/>
      <c r="AP131" s="15"/>
      <c r="AQ131" s="15"/>
    </row>
    <row r="132" spans="2:43">
      <c r="B132" s="12"/>
      <c r="C132" s="12"/>
      <c r="D132" s="12"/>
      <c r="E132" s="12"/>
      <c r="F132" s="12"/>
      <c r="G132" s="12"/>
      <c r="H132" s="12"/>
      <c r="I132" s="12"/>
      <c r="J132" s="12"/>
      <c r="K132" s="12"/>
      <c r="L132" s="12"/>
      <c r="M132" s="12"/>
      <c r="N132" s="10"/>
      <c r="O132" s="12"/>
      <c r="P132" s="10"/>
      <c r="Q132" s="10"/>
      <c r="R132" s="10"/>
      <c r="S132" s="10"/>
      <c r="T132" s="12"/>
      <c r="U132" s="12"/>
      <c r="W132" s="12"/>
      <c r="X132" s="12"/>
      <c r="Y132" s="12"/>
      <c r="Z132" s="12"/>
      <c r="AA132" s="12"/>
      <c r="AB132" s="12"/>
      <c r="AC132" s="12"/>
      <c r="AD132" s="12"/>
      <c r="AE132" s="12"/>
      <c r="AF132" s="12"/>
      <c r="AG132" s="12"/>
      <c r="AH132" s="10"/>
      <c r="AI132" s="12"/>
      <c r="AJ132" s="10"/>
      <c r="AK132" s="10"/>
      <c r="AL132" s="10"/>
      <c r="AM132" s="10"/>
      <c r="AN132" s="12"/>
      <c r="AO132" s="15"/>
      <c r="AP132" s="15"/>
      <c r="AQ132" s="15"/>
    </row>
    <row r="133" spans="2:43">
      <c r="B133" s="12"/>
      <c r="C133" s="12"/>
      <c r="D133" s="12"/>
      <c r="E133" s="12"/>
      <c r="F133" s="12"/>
      <c r="G133" s="12"/>
      <c r="H133" s="12"/>
      <c r="I133" s="12"/>
      <c r="J133" s="12"/>
      <c r="K133" s="12"/>
      <c r="L133" s="12"/>
      <c r="M133" s="12"/>
      <c r="N133" s="10"/>
      <c r="O133" s="12"/>
      <c r="P133" s="10"/>
      <c r="Q133" s="10"/>
      <c r="R133" s="10"/>
      <c r="S133" s="10"/>
      <c r="T133" s="12"/>
      <c r="U133" s="12"/>
      <c r="W133" s="12"/>
      <c r="X133" s="12"/>
      <c r="Y133" s="12"/>
      <c r="Z133" s="12"/>
      <c r="AA133" s="12"/>
      <c r="AB133" s="12"/>
      <c r="AC133" s="12"/>
      <c r="AD133" s="12"/>
      <c r="AE133" s="12"/>
      <c r="AF133" s="12"/>
      <c r="AG133" s="12"/>
      <c r="AH133" s="10"/>
      <c r="AI133" s="12"/>
      <c r="AJ133" s="10"/>
      <c r="AK133" s="10"/>
      <c r="AL133" s="10"/>
      <c r="AM133" s="10"/>
      <c r="AN133" s="12"/>
      <c r="AO133" s="15"/>
      <c r="AP133" s="15"/>
      <c r="AQ133" s="15"/>
    </row>
    <row r="134" spans="2:43">
      <c r="B134" s="12"/>
      <c r="C134" s="12"/>
      <c r="D134" s="12"/>
      <c r="E134" s="12"/>
      <c r="F134" s="12"/>
      <c r="G134" s="12"/>
      <c r="H134" s="12"/>
      <c r="I134" s="12"/>
      <c r="J134" s="12"/>
      <c r="K134" s="12"/>
      <c r="L134" s="12"/>
      <c r="M134" s="12"/>
      <c r="N134" s="10"/>
      <c r="O134" s="12"/>
      <c r="P134" s="10"/>
      <c r="Q134" s="10"/>
      <c r="R134" s="10"/>
      <c r="S134" s="10"/>
      <c r="T134" s="12"/>
      <c r="U134" s="12"/>
      <c r="W134" s="12"/>
      <c r="X134" s="12"/>
      <c r="Y134" s="12"/>
      <c r="Z134" s="12"/>
      <c r="AA134" s="12"/>
      <c r="AB134" s="12"/>
      <c r="AC134" s="12"/>
      <c r="AD134" s="12"/>
      <c r="AE134" s="12"/>
      <c r="AF134" s="12"/>
      <c r="AG134" s="12"/>
      <c r="AH134" s="10"/>
      <c r="AI134" s="12"/>
      <c r="AJ134" s="10"/>
      <c r="AK134" s="10"/>
      <c r="AL134" s="10"/>
      <c r="AM134" s="10"/>
      <c r="AN134" s="12"/>
      <c r="AO134" s="15"/>
      <c r="AP134" s="15"/>
      <c r="AQ134" s="15"/>
    </row>
    <row r="135" spans="2:43">
      <c r="B135" s="12"/>
      <c r="C135" s="12"/>
      <c r="D135" s="12"/>
      <c r="E135" s="12"/>
      <c r="F135" s="12"/>
      <c r="G135" s="12"/>
      <c r="H135" s="12"/>
      <c r="I135" s="12"/>
      <c r="J135" s="12"/>
      <c r="K135" s="12"/>
      <c r="L135" s="12"/>
      <c r="M135" s="12"/>
      <c r="N135" s="10"/>
      <c r="O135" s="12"/>
      <c r="P135" s="10"/>
      <c r="Q135" s="10"/>
      <c r="R135" s="10"/>
      <c r="S135" s="10"/>
      <c r="T135" s="12"/>
      <c r="U135" s="12"/>
      <c r="W135" s="12"/>
      <c r="X135" s="12"/>
      <c r="Y135" s="12"/>
      <c r="Z135" s="12"/>
      <c r="AA135" s="12"/>
      <c r="AB135" s="12"/>
      <c r="AC135" s="12"/>
      <c r="AD135" s="12"/>
      <c r="AE135" s="12"/>
      <c r="AF135" s="12"/>
      <c r="AG135" s="12"/>
      <c r="AH135" s="10"/>
      <c r="AI135" s="12"/>
      <c r="AJ135" s="10"/>
      <c r="AK135" s="10"/>
      <c r="AL135" s="10"/>
      <c r="AM135" s="10"/>
      <c r="AN135" s="12"/>
      <c r="AO135" s="15"/>
      <c r="AP135" s="15"/>
      <c r="AQ135" s="15"/>
    </row>
    <row r="136" spans="2:43">
      <c r="B136" s="12"/>
      <c r="C136" s="12"/>
      <c r="D136" s="12"/>
      <c r="E136" s="12"/>
      <c r="F136" s="12"/>
      <c r="G136" s="12"/>
      <c r="H136" s="12"/>
      <c r="I136" s="12"/>
      <c r="J136" s="12"/>
      <c r="K136" s="12"/>
      <c r="L136" s="12"/>
      <c r="M136" s="12"/>
      <c r="N136" s="10"/>
      <c r="O136" s="12"/>
      <c r="P136" s="10"/>
      <c r="Q136" s="10"/>
      <c r="R136" s="10"/>
      <c r="S136" s="10"/>
      <c r="T136" s="12"/>
      <c r="U136" s="12"/>
      <c r="W136" s="12"/>
      <c r="X136" s="12"/>
      <c r="Y136" s="12"/>
      <c r="Z136" s="12"/>
      <c r="AA136" s="12"/>
      <c r="AB136" s="12"/>
      <c r="AC136" s="12"/>
      <c r="AD136" s="12"/>
      <c r="AE136" s="12"/>
      <c r="AF136" s="12"/>
      <c r="AG136" s="12"/>
      <c r="AH136" s="10"/>
      <c r="AI136" s="12"/>
      <c r="AJ136" s="10"/>
      <c r="AK136" s="10"/>
      <c r="AL136" s="10"/>
      <c r="AM136" s="10"/>
      <c r="AN136" s="12"/>
      <c r="AO136" s="15"/>
      <c r="AP136" s="15"/>
      <c r="AQ136" s="15"/>
    </row>
    <row r="137" spans="2:43">
      <c r="B137" s="12"/>
      <c r="C137" s="12"/>
      <c r="D137" s="12"/>
      <c r="E137" s="12"/>
      <c r="F137" s="12"/>
      <c r="G137" s="12"/>
      <c r="H137" s="12"/>
      <c r="I137" s="12"/>
      <c r="J137" s="12"/>
      <c r="K137" s="12"/>
      <c r="L137" s="12"/>
      <c r="M137" s="12"/>
      <c r="N137" s="10"/>
      <c r="O137" s="12"/>
      <c r="P137" s="10"/>
      <c r="Q137" s="10"/>
      <c r="R137" s="10"/>
      <c r="S137" s="10"/>
      <c r="T137" s="12"/>
      <c r="U137" s="12"/>
      <c r="W137" s="12"/>
      <c r="X137" s="12"/>
      <c r="Y137" s="12"/>
      <c r="Z137" s="12"/>
      <c r="AA137" s="12"/>
      <c r="AB137" s="12"/>
      <c r="AC137" s="12"/>
      <c r="AD137" s="12"/>
      <c r="AE137" s="12"/>
      <c r="AF137" s="12"/>
      <c r="AG137" s="12"/>
      <c r="AH137" s="10"/>
      <c r="AI137" s="12"/>
      <c r="AJ137" s="10"/>
      <c r="AK137" s="10"/>
      <c r="AL137" s="10"/>
      <c r="AM137" s="10"/>
      <c r="AN137" s="12"/>
      <c r="AO137" s="15"/>
      <c r="AP137" s="15"/>
      <c r="AQ137" s="15"/>
    </row>
    <row r="138" spans="2:43">
      <c r="B138" s="12"/>
      <c r="C138" s="12"/>
      <c r="D138" s="12"/>
      <c r="E138" s="12"/>
      <c r="F138" s="12"/>
      <c r="G138" s="12"/>
      <c r="H138" s="12"/>
      <c r="I138" s="12"/>
      <c r="J138" s="12"/>
      <c r="K138" s="12"/>
      <c r="L138" s="12"/>
      <c r="M138" s="12"/>
      <c r="N138" s="10"/>
      <c r="O138" s="12"/>
      <c r="P138" s="10"/>
      <c r="Q138" s="10"/>
      <c r="R138" s="10"/>
      <c r="S138" s="10"/>
      <c r="T138" s="12"/>
      <c r="U138" s="12"/>
      <c r="W138" s="12"/>
      <c r="X138" s="12"/>
      <c r="Y138" s="12"/>
      <c r="Z138" s="12"/>
      <c r="AA138" s="12"/>
      <c r="AB138" s="12"/>
      <c r="AC138" s="12"/>
      <c r="AD138" s="12"/>
      <c r="AE138" s="12"/>
      <c r="AF138" s="12"/>
      <c r="AG138" s="12"/>
      <c r="AH138" s="10"/>
      <c r="AI138" s="12"/>
      <c r="AJ138" s="10"/>
      <c r="AK138" s="10"/>
      <c r="AL138" s="10"/>
      <c r="AM138" s="10"/>
      <c r="AN138" s="12"/>
      <c r="AO138" s="15"/>
      <c r="AP138" s="15"/>
      <c r="AQ138" s="15"/>
    </row>
    <row r="139" spans="2:43">
      <c r="B139" s="12"/>
      <c r="C139" s="12"/>
      <c r="D139" s="12"/>
      <c r="E139" s="12"/>
      <c r="F139" s="12"/>
      <c r="G139" s="12"/>
      <c r="H139" s="12"/>
      <c r="I139" s="12"/>
      <c r="J139" s="12"/>
      <c r="K139" s="12"/>
      <c r="L139" s="12"/>
      <c r="M139" s="12"/>
      <c r="N139" s="10"/>
      <c r="O139" s="12"/>
      <c r="P139" s="10"/>
      <c r="Q139" s="10"/>
      <c r="R139" s="10"/>
      <c r="S139" s="10"/>
      <c r="T139" s="12"/>
      <c r="U139" s="12"/>
      <c r="W139" s="12"/>
      <c r="X139" s="12"/>
      <c r="Y139" s="12"/>
      <c r="Z139" s="12"/>
      <c r="AA139" s="12"/>
      <c r="AB139" s="12"/>
      <c r="AC139" s="12"/>
      <c r="AD139" s="12"/>
      <c r="AE139" s="12"/>
      <c r="AF139" s="12"/>
      <c r="AG139" s="12"/>
      <c r="AH139" s="10"/>
      <c r="AI139" s="12"/>
      <c r="AJ139" s="10"/>
      <c r="AK139" s="10"/>
      <c r="AL139" s="10"/>
      <c r="AM139" s="10"/>
      <c r="AN139" s="12"/>
      <c r="AO139" s="15"/>
      <c r="AP139" s="15"/>
      <c r="AQ139" s="15"/>
    </row>
    <row r="140" spans="2:43">
      <c r="B140" s="12"/>
      <c r="C140" s="12"/>
      <c r="D140" s="12"/>
      <c r="E140" s="12"/>
      <c r="F140" s="12"/>
      <c r="G140" s="12"/>
      <c r="H140" s="12"/>
      <c r="I140" s="12"/>
      <c r="J140" s="12"/>
      <c r="K140" s="12"/>
      <c r="L140" s="12"/>
      <c r="M140" s="12"/>
      <c r="N140" s="10"/>
      <c r="O140" s="12"/>
      <c r="P140" s="10"/>
      <c r="Q140" s="10"/>
      <c r="R140" s="10"/>
      <c r="S140" s="10"/>
      <c r="T140" s="12"/>
      <c r="U140" s="12"/>
      <c r="W140" s="12"/>
      <c r="X140" s="12"/>
      <c r="Y140" s="12"/>
      <c r="Z140" s="12"/>
      <c r="AA140" s="12"/>
      <c r="AB140" s="12"/>
      <c r="AC140" s="12"/>
      <c r="AD140" s="12"/>
      <c r="AE140" s="12"/>
      <c r="AF140" s="12"/>
      <c r="AG140" s="12"/>
      <c r="AH140" s="10"/>
      <c r="AI140" s="12"/>
      <c r="AJ140" s="10"/>
      <c r="AK140" s="10"/>
      <c r="AL140" s="10"/>
      <c r="AM140" s="10"/>
      <c r="AN140" s="12"/>
      <c r="AO140" s="15"/>
      <c r="AP140" s="15"/>
      <c r="AQ140" s="15"/>
    </row>
    <row r="141" spans="2:43">
      <c r="B141" s="12"/>
      <c r="C141" s="12"/>
      <c r="D141" s="12"/>
      <c r="E141" s="12"/>
      <c r="F141" s="12"/>
      <c r="G141" s="12"/>
      <c r="H141" s="12"/>
      <c r="I141" s="12"/>
      <c r="J141" s="12"/>
      <c r="K141" s="12"/>
      <c r="L141" s="12"/>
      <c r="M141" s="12"/>
      <c r="N141" s="10"/>
      <c r="O141" s="12"/>
      <c r="P141" s="10"/>
      <c r="Q141" s="10"/>
      <c r="R141" s="10"/>
      <c r="S141" s="10"/>
      <c r="T141" s="12"/>
      <c r="U141" s="12"/>
      <c r="W141" s="12"/>
      <c r="X141" s="12"/>
      <c r="Y141" s="12"/>
      <c r="Z141" s="12"/>
      <c r="AA141" s="12"/>
      <c r="AB141" s="12"/>
      <c r="AC141" s="12"/>
      <c r="AD141" s="12"/>
      <c r="AE141" s="12"/>
      <c r="AF141" s="12"/>
      <c r="AG141" s="12"/>
      <c r="AH141" s="10"/>
      <c r="AI141" s="12"/>
      <c r="AJ141" s="10"/>
      <c r="AK141" s="10"/>
      <c r="AL141" s="10"/>
      <c r="AM141" s="10"/>
      <c r="AN141" s="12"/>
      <c r="AO141" s="15"/>
      <c r="AP141" s="15"/>
      <c r="AQ141" s="15"/>
    </row>
    <row r="142" spans="2:43">
      <c r="B142" s="12"/>
      <c r="C142" s="12"/>
      <c r="D142" s="12"/>
      <c r="E142" s="12"/>
      <c r="F142" s="12"/>
      <c r="G142" s="12"/>
      <c r="H142" s="12"/>
      <c r="I142" s="12"/>
      <c r="J142" s="12"/>
      <c r="K142" s="12"/>
      <c r="L142" s="12"/>
      <c r="M142" s="12"/>
      <c r="N142" s="10"/>
      <c r="O142" s="12"/>
      <c r="P142" s="10"/>
      <c r="Q142" s="10"/>
      <c r="R142" s="10"/>
      <c r="S142" s="10"/>
      <c r="T142" s="12"/>
      <c r="U142" s="12"/>
      <c r="W142" s="12"/>
      <c r="X142" s="12"/>
      <c r="Y142" s="12"/>
      <c r="Z142" s="12"/>
      <c r="AA142" s="12"/>
      <c r="AB142" s="12"/>
      <c r="AC142" s="12"/>
      <c r="AD142" s="12"/>
      <c r="AE142" s="12"/>
      <c r="AF142" s="12"/>
      <c r="AG142" s="12"/>
      <c r="AH142" s="10"/>
      <c r="AI142" s="12"/>
      <c r="AJ142" s="10"/>
      <c r="AK142" s="10"/>
      <c r="AL142" s="10"/>
      <c r="AM142" s="10"/>
      <c r="AN142" s="12"/>
      <c r="AO142" s="15"/>
      <c r="AP142" s="15"/>
      <c r="AQ142" s="15"/>
    </row>
    <row r="143" spans="2:43">
      <c r="B143" s="12"/>
      <c r="C143" s="12"/>
      <c r="D143" s="12"/>
      <c r="E143" s="12"/>
      <c r="F143" s="12"/>
      <c r="G143" s="12"/>
      <c r="H143" s="12"/>
      <c r="I143" s="12"/>
      <c r="J143" s="12"/>
      <c r="K143" s="12"/>
      <c r="L143" s="12"/>
      <c r="M143" s="12"/>
      <c r="N143" s="10"/>
      <c r="O143" s="12"/>
      <c r="P143" s="10"/>
      <c r="Q143" s="10"/>
      <c r="R143" s="10"/>
      <c r="S143" s="10"/>
      <c r="T143" s="12"/>
      <c r="U143" s="12"/>
      <c r="W143" s="12"/>
      <c r="X143" s="12"/>
      <c r="Y143" s="12"/>
      <c r="Z143" s="12"/>
      <c r="AA143" s="12"/>
      <c r="AB143" s="12"/>
      <c r="AC143" s="12"/>
      <c r="AD143" s="12"/>
      <c r="AE143" s="12"/>
      <c r="AF143" s="12"/>
      <c r="AG143" s="12"/>
      <c r="AH143" s="10"/>
      <c r="AI143" s="12"/>
      <c r="AJ143" s="10"/>
      <c r="AK143" s="10"/>
      <c r="AL143" s="10"/>
      <c r="AM143" s="10"/>
      <c r="AN143" s="12"/>
      <c r="AO143" s="15"/>
      <c r="AP143" s="15"/>
      <c r="AQ143" s="15"/>
    </row>
    <row r="144" spans="2:43">
      <c r="B144" s="12"/>
      <c r="C144" s="12"/>
      <c r="D144" s="12"/>
      <c r="E144" s="12"/>
      <c r="F144" s="12"/>
      <c r="G144" s="12"/>
      <c r="H144" s="12"/>
      <c r="I144" s="12"/>
      <c r="J144" s="12"/>
      <c r="K144" s="12"/>
      <c r="L144" s="12"/>
      <c r="M144" s="12"/>
      <c r="N144" s="10"/>
      <c r="O144" s="12"/>
      <c r="P144" s="10"/>
      <c r="Q144" s="10"/>
      <c r="R144" s="10"/>
      <c r="S144" s="10"/>
      <c r="T144" s="12"/>
      <c r="U144" s="12"/>
      <c r="W144" s="12"/>
      <c r="X144" s="12"/>
      <c r="Y144" s="12"/>
      <c r="Z144" s="12"/>
      <c r="AA144" s="12"/>
      <c r="AB144" s="12"/>
      <c r="AC144" s="12"/>
      <c r="AD144" s="12"/>
      <c r="AE144" s="12"/>
      <c r="AF144" s="12"/>
      <c r="AG144" s="12"/>
      <c r="AH144" s="10"/>
      <c r="AI144" s="12"/>
      <c r="AJ144" s="10"/>
      <c r="AK144" s="10"/>
      <c r="AL144" s="10"/>
      <c r="AM144" s="10"/>
      <c r="AN144" s="12"/>
      <c r="AO144" s="15"/>
      <c r="AP144" s="15"/>
      <c r="AQ144" s="15"/>
    </row>
    <row r="145" spans="2:43">
      <c r="B145" s="12"/>
      <c r="C145" s="12"/>
      <c r="D145" s="12"/>
      <c r="E145" s="12"/>
      <c r="F145" s="12"/>
      <c r="G145" s="12"/>
      <c r="H145" s="12"/>
      <c r="I145" s="12"/>
      <c r="J145" s="12"/>
      <c r="K145" s="12"/>
      <c r="L145" s="12"/>
      <c r="M145" s="12"/>
      <c r="N145" s="10"/>
      <c r="O145" s="12"/>
      <c r="P145" s="10"/>
      <c r="Q145" s="10"/>
      <c r="R145" s="10"/>
      <c r="S145" s="10"/>
      <c r="T145" s="12"/>
      <c r="U145" s="12"/>
      <c r="W145" s="12"/>
      <c r="X145" s="12"/>
      <c r="Y145" s="12"/>
      <c r="Z145" s="12"/>
      <c r="AA145" s="12"/>
      <c r="AB145" s="12"/>
      <c r="AC145" s="12"/>
      <c r="AD145" s="12"/>
      <c r="AE145" s="12"/>
      <c r="AF145" s="12"/>
      <c r="AG145" s="12"/>
      <c r="AH145" s="10"/>
      <c r="AI145" s="12"/>
      <c r="AJ145" s="10"/>
      <c r="AK145" s="10"/>
      <c r="AL145" s="10"/>
      <c r="AM145" s="10"/>
      <c r="AN145" s="12"/>
      <c r="AO145" s="15"/>
      <c r="AP145" s="15"/>
      <c r="AQ145" s="15"/>
    </row>
    <row r="146" spans="2:43">
      <c r="B146" s="12"/>
      <c r="C146" s="12"/>
      <c r="D146" s="12"/>
      <c r="E146" s="12"/>
      <c r="F146" s="12"/>
      <c r="G146" s="12"/>
      <c r="H146" s="12"/>
      <c r="I146" s="12"/>
      <c r="J146" s="12"/>
      <c r="K146" s="12"/>
      <c r="L146" s="12"/>
      <c r="M146" s="12"/>
      <c r="N146" s="10"/>
      <c r="O146" s="12"/>
      <c r="P146" s="10"/>
      <c r="Q146" s="10"/>
      <c r="R146" s="10"/>
      <c r="S146" s="10"/>
      <c r="T146" s="12"/>
      <c r="U146" s="12"/>
      <c r="W146" s="12"/>
      <c r="X146" s="12"/>
      <c r="Y146" s="12"/>
      <c r="Z146" s="12"/>
      <c r="AA146" s="12"/>
      <c r="AB146" s="12"/>
      <c r="AC146" s="12"/>
      <c r="AD146" s="12"/>
      <c r="AE146" s="12"/>
      <c r="AF146" s="12"/>
      <c r="AG146" s="12"/>
      <c r="AH146" s="10"/>
      <c r="AI146" s="12"/>
      <c r="AJ146" s="10"/>
      <c r="AK146" s="10"/>
      <c r="AL146" s="10"/>
      <c r="AM146" s="10"/>
      <c r="AN146" s="12"/>
      <c r="AO146" s="15"/>
      <c r="AP146" s="15"/>
      <c r="AQ146" s="15"/>
    </row>
    <row r="147" spans="2:43">
      <c r="B147" s="12"/>
      <c r="C147" s="12"/>
      <c r="D147" s="12"/>
      <c r="E147" s="12"/>
      <c r="F147" s="12"/>
      <c r="G147" s="12"/>
      <c r="H147" s="12"/>
      <c r="I147" s="12"/>
      <c r="J147" s="12"/>
      <c r="K147" s="12"/>
      <c r="L147" s="12"/>
      <c r="M147" s="12"/>
      <c r="N147" s="10"/>
      <c r="O147" s="12"/>
      <c r="P147" s="10"/>
      <c r="Q147" s="10"/>
      <c r="R147" s="10"/>
      <c r="S147" s="10"/>
      <c r="T147" s="12"/>
      <c r="U147" s="12"/>
      <c r="W147" s="12"/>
      <c r="X147" s="12"/>
      <c r="Y147" s="12"/>
      <c r="Z147" s="12"/>
      <c r="AA147" s="12"/>
      <c r="AB147" s="12"/>
      <c r="AC147" s="12"/>
      <c r="AD147" s="12"/>
      <c r="AE147" s="12"/>
      <c r="AF147" s="12"/>
      <c r="AG147" s="12"/>
      <c r="AH147" s="10"/>
      <c r="AI147" s="12"/>
      <c r="AJ147" s="10"/>
      <c r="AK147" s="10"/>
      <c r="AL147" s="10"/>
      <c r="AM147" s="10"/>
      <c r="AN147" s="12"/>
      <c r="AO147" s="15"/>
      <c r="AP147" s="15"/>
      <c r="AQ147" s="15"/>
    </row>
    <row r="148" spans="2:43">
      <c r="B148" s="12"/>
      <c r="C148" s="12"/>
      <c r="D148" s="12"/>
      <c r="E148" s="12"/>
      <c r="F148" s="12"/>
      <c r="G148" s="12"/>
      <c r="H148" s="12"/>
      <c r="I148" s="12"/>
      <c r="J148" s="12"/>
      <c r="K148" s="12"/>
      <c r="L148" s="12"/>
      <c r="M148" s="12"/>
      <c r="N148" s="10"/>
      <c r="O148" s="12"/>
      <c r="P148" s="10"/>
      <c r="Q148" s="10"/>
      <c r="R148" s="10"/>
      <c r="S148" s="10"/>
      <c r="T148" s="12"/>
      <c r="U148" s="12"/>
      <c r="W148" s="12"/>
      <c r="X148" s="12"/>
      <c r="Y148" s="12"/>
      <c r="Z148" s="12"/>
      <c r="AA148" s="12"/>
      <c r="AB148" s="12"/>
      <c r="AC148" s="12"/>
      <c r="AD148" s="12"/>
      <c r="AE148" s="12"/>
      <c r="AF148" s="12"/>
      <c r="AG148" s="12"/>
      <c r="AH148" s="10"/>
      <c r="AI148" s="12"/>
      <c r="AJ148" s="10"/>
      <c r="AK148" s="10"/>
      <c r="AL148" s="10"/>
      <c r="AM148" s="10"/>
      <c r="AN148" s="12"/>
      <c r="AO148" s="15"/>
      <c r="AP148" s="15"/>
      <c r="AQ148" s="15"/>
    </row>
    <row r="149" spans="2:43">
      <c r="B149" s="12"/>
      <c r="C149" s="12"/>
      <c r="D149" s="12"/>
      <c r="E149" s="12"/>
      <c r="F149" s="12"/>
      <c r="G149" s="12"/>
      <c r="H149" s="12"/>
      <c r="I149" s="12"/>
      <c r="J149" s="12"/>
      <c r="K149" s="12"/>
      <c r="L149" s="12"/>
      <c r="M149" s="12"/>
      <c r="N149" s="10"/>
      <c r="O149" s="12"/>
      <c r="P149" s="10"/>
      <c r="Q149" s="10"/>
      <c r="R149" s="10"/>
      <c r="S149" s="10"/>
      <c r="T149" s="12"/>
      <c r="U149" s="12"/>
      <c r="W149" s="12"/>
      <c r="X149" s="12"/>
      <c r="Y149" s="12"/>
      <c r="Z149" s="12"/>
      <c r="AA149" s="12"/>
      <c r="AB149" s="12"/>
      <c r="AC149" s="12"/>
      <c r="AD149" s="12"/>
      <c r="AE149" s="12"/>
      <c r="AF149" s="12"/>
      <c r="AG149" s="12"/>
      <c r="AH149" s="10"/>
      <c r="AI149" s="12"/>
      <c r="AJ149" s="10"/>
      <c r="AK149" s="10"/>
      <c r="AL149" s="10"/>
      <c r="AM149" s="10"/>
      <c r="AN149" s="12"/>
      <c r="AO149" s="15"/>
      <c r="AP149" s="15"/>
      <c r="AQ149" s="15"/>
    </row>
    <row r="150" spans="2:43">
      <c r="B150" s="12"/>
      <c r="C150" s="12"/>
      <c r="D150" s="12"/>
      <c r="E150" s="12"/>
      <c r="F150" s="12"/>
      <c r="G150" s="12"/>
      <c r="H150" s="12"/>
      <c r="I150" s="12"/>
      <c r="J150" s="12"/>
      <c r="K150" s="12"/>
      <c r="L150" s="12"/>
      <c r="M150" s="12"/>
      <c r="N150" s="10"/>
      <c r="O150" s="12"/>
      <c r="P150" s="10"/>
      <c r="Q150" s="10"/>
      <c r="R150" s="10"/>
      <c r="S150" s="10"/>
      <c r="T150" s="12"/>
      <c r="U150" s="12"/>
      <c r="W150" s="12"/>
      <c r="X150" s="12"/>
      <c r="Y150" s="12"/>
      <c r="Z150" s="12"/>
      <c r="AA150" s="12"/>
      <c r="AB150" s="12"/>
      <c r="AC150" s="12"/>
      <c r="AD150" s="12"/>
      <c r="AE150" s="12"/>
      <c r="AF150" s="12"/>
      <c r="AG150" s="12"/>
      <c r="AH150" s="10"/>
      <c r="AI150" s="12"/>
      <c r="AJ150" s="10"/>
      <c r="AK150" s="10"/>
      <c r="AL150" s="10"/>
      <c r="AM150" s="10"/>
      <c r="AN150" s="12"/>
      <c r="AO150" s="15"/>
      <c r="AP150" s="15"/>
      <c r="AQ150" s="15"/>
    </row>
    <row r="151" spans="2:43">
      <c r="B151" s="12"/>
      <c r="C151" s="12"/>
      <c r="D151" s="12"/>
      <c r="E151" s="12"/>
      <c r="F151" s="12"/>
      <c r="G151" s="12"/>
      <c r="H151" s="12"/>
      <c r="I151" s="12"/>
      <c r="J151" s="12"/>
      <c r="K151" s="12"/>
      <c r="L151" s="12"/>
      <c r="M151" s="12"/>
      <c r="N151" s="10"/>
      <c r="O151" s="12"/>
      <c r="P151" s="10"/>
      <c r="Q151" s="10"/>
      <c r="R151" s="10"/>
      <c r="S151" s="10"/>
      <c r="T151" s="12"/>
      <c r="U151" s="12"/>
      <c r="W151" s="12"/>
      <c r="X151" s="12"/>
      <c r="Y151" s="12"/>
      <c r="Z151" s="12"/>
      <c r="AA151" s="12"/>
      <c r="AB151" s="12"/>
      <c r="AC151" s="12"/>
      <c r="AD151" s="12"/>
      <c r="AE151" s="12"/>
      <c r="AF151" s="12"/>
      <c r="AG151" s="12"/>
      <c r="AH151" s="10"/>
      <c r="AI151" s="12"/>
      <c r="AJ151" s="10"/>
      <c r="AK151" s="10"/>
      <c r="AL151" s="10"/>
      <c r="AM151" s="10"/>
      <c r="AN151" s="12"/>
      <c r="AO151" s="15"/>
      <c r="AP151" s="15"/>
      <c r="AQ151" s="15"/>
    </row>
    <row r="152" spans="2:43">
      <c r="B152" s="12"/>
      <c r="C152" s="12"/>
      <c r="D152" s="12"/>
      <c r="E152" s="12"/>
      <c r="F152" s="12"/>
      <c r="G152" s="12"/>
      <c r="H152" s="12"/>
      <c r="I152" s="12"/>
      <c r="J152" s="12"/>
      <c r="K152" s="12"/>
      <c r="L152" s="12"/>
      <c r="M152" s="12"/>
      <c r="N152" s="10"/>
      <c r="O152" s="12"/>
      <c r="P152" s="10"/>
      <c r="Q152" s="10"/>
      <c r="R152" s="10"/>
      <c r="S152" s="10"/>
      <c r="T152" s="12"/>
      <c r="U152" s="12"/>
      <c r="W152" s="12"/>
      <c r="X152" s="12"/>
      <c r="Y152" s="12"/>
      <c r="Z152" s="12"/>
      <c r="AA152" s="12"/>
      <c r="AB152" s="12"/>
      <c r="AC152" s="12"/>
      <c r="AD152" s="12"/>
      <c r="AE152" s="12"/>
      <c r="AF152" s="12"/>
      <c r="AG152" s="12"/>
      <c r="AH152" s="10"/>
      <c r="AI152" s="12"/>
      <c r="AJ152" s="10"/>
      <c r="AK152" s="10"/>
      <c r="AL152" s="10"/>
      <c r="AM152" s="10"/>
      <c r="AN152" s="12"/>
      <c r="AO152" s="15"/>
      <c r="AP152" s="15"/>
      <c r="AQ152" s="15"/>
    </row>
    <row r="153" spans="2:43">
      <c r="B153" s="12"/>
      <c r="C153" s="12"/>
      <c r="D153" s="12"/>
      <c r="E153" s="12"/>
      <c r="F153" s="12"/>
      <c r="G153" s="12"/>
      <c r="H153" s="12"/>
      <c r="I153" s="12"/>
      <c r="J153" s="12"/>
      <c r="K153" s="12"/>
      <c r="L153" s="12"/>
      <c r="M153" s="12"/>
      <c r="N153" s="10"/>
      <c r="O153" s="12"/>
      <c r="P153" s="10"/>
      <c r="Q153" s="10"/>
      <c r="R153" s="10"/>
      <c r="S153" s="10"/>
      <c r="T153" s="12"/>
      <c r="U153" s="12"/>
      <c r="W153" s="12"/>
      <c r="X153" s="12"/>
      <c r="Y153" s="12"/>
      <c r="Z153" s="12"/>
      <c r="AA153" s="12"/>
      <c r="AB153" s="12"/>
      <c r="AC153" s="12"/>
      <c r="AD153" s="12"/>
      <c r="AE153" s="12"/>
      <c r="AF153" s="12"/>
      <c r="AG153" s="12"/>
      <c r="AH153" s="10"/>
      <c r="AI153" s="12"/>
      <c r="AJ153" s="10"/>
      <c r="AK153" s="10"/>
      <c r="AL153" s="10"/>
      <c r="AM153" s="10"/>
      <c r="AN153" s="12"/>
      <c r="AO153" s="15"/>
      <c r="AP153" s="15"/>
      <c r="AQ153" s="15"/>
    </row>
    <row r="154" spans="2:43">
      <c r="B154" s="12"/>
      <c r="C154" s="12"/>
      <c r="D154" s="12"/>
      <c r="E154" s="12"/>
      <c r="F154" s="12"/>
      <c r="G154" s="12"/>
      <c r="H154" s="12"/>
      <c r="I154" s="12"/>
      <c r="J154" s="12"/>
      <c r="K154" s="12"/>
      <c r="L154" s="12"/>
      <c r="M154" s="12"/>
      <c r="N154" s="10"/>
      <c r="O154" s="12"/>
      <c r="P154" s="10"/>
      <c r="Q154" s="10"/>
      <c r="R154" s="10"/>
      <c r="S154" s="10"/>
      <c r="T154" s="12"/>
      <c r="U154" s="12"/>
      <c r="W154" s="12"/>
      <c r="X154" s="12"/>
      <c r="Y154" s="12"/>
      <c r="Z154" s="12"/>
      <c r="AA154" s="12"/>
      <c r="AB154" s="12"/>
      <c r="AC154" s="12"/>
      <c r="AD154" s="12"/>
      <c r="AE154" s="12"/>
      <c r="AF154" s="12"/>
      <c r="AG154" s="12"/>
      <c r="AH154" s="10"/>
      <c r="AI154" s="12"/>
      <c r="AJ154" s="10"/>
      <c r="AK154" s="10"/>
      <c r="AL154" s="10"/>
      <c r="AM154" s="10"/>
      <c r="AN154" s="12"/>
      <c r="AO154" s="15"/>
      <c r="AP154" s="15"/>
      <c r="AQ154" s="15"/>
    </row>
    <row r="155" spans="2:43">
      <c r="B155" s="12"/>
      <c r="C155" s="12"/>
      <c r="D155" s="12"/>
      <c r="E155" s="12"/>
      <c r="F155" s="12"/>
      <c r="G155" s="12"/>
      <c r="H155" s="12"/>
      <c r="I155" s="12"/>
      <c r="J155" s="12"/>
      <c r="K155" s="12"/>
      <c r="L155" s="12"/>
      <c r="M155" s="12"/>
      <c r="N155" s="10"/>
      <c r="O155" s="12"/>
      <c r="P155" s="10"/>
      <c r="Q155" s="10"/>
      <c r="R155" s="10"/>
      <c r="S155" s="10"/>
      <c r="T155" s="12"/>
      <c r="U155" s="12"/>
      <c r="W155" s="12"/>
      <c r="X155" s="12"/>
      <c r="Y155" s="12"/>
      <c r="Z155" s="12"/>
      <c r="AA155" s="12"/>
      <c r="AB155" s="12"/>
      <c r="AC155" s="12"/>
      <c r="AD155" s="12"/>
      <c r="AE155" s="12"/>
      <c r="AF155" s="12"/>
      <c r="AG155" s="12"/>
      <c r="AH155" s="10"/>
      <c r="AI155" s="12"/>
      <c r="AJ155" s="10"/>
      <c r="AK155" s="10"/>
      <c r="AL155" s="10"/>
      <c r="AM155" s="10"/>
      <c r="AN155" s="12"/>
      <c r="AO155" s="15"/>
      <c r="AP155" s="15"/>
      <c r="AQ155" s="15"/>
    </row>
    <row r="156" spans="2:43">
      <c r="B156" s="12"/>
      <c r="C156" s="12"/>
      <c r="D156" s="12"/>
      <c r="E156" s="12"/>
      <c r="F156" s="12"/>
      <c r="G156" s="12"/>
      <c r="H156" s="12"/>
      <c r="I156" s="12"/>
      <c r="J156" s="12"/>
      <c r="K156" s="12"/>
      <c r="L156" s="12"/>
      <c r="M156" s="12"/>
      <c r="N156" s="10"/>
      <c r="O156" s="12"/>
      <c r="P156" s="10"/>
      <c r="Q156" s="10"/>
      <c r="R156" s="10"/>
      <c r="S156" s="10"/>
      <c r="T156" s="12"/>
      <c r="U156" s="12"/>
      <c r="W156" s="12"/>
      <c r="X156" s="12"/>
      <c r="Y156" s="12"/>
      <c r="Z156" s="12"/>
      <c r="AA156" s="12"/>
      <c r="AB156" s="12"/>
      <c r="AC156" s="12"/>
      <c r="AD156" s="12"/>
      <c r="AE156" s="12"/>
      <c r="AF156" s="12"/>
      <c r="AG156" s="12"/>
      <c r="AH156" s="10"/>
      <c r="AI156" s="12"/>
      <c r="AJ156" s="10"/>
      <c r="AK156" s="10"/>
      <c r="AL156" s="10"/>
      <c r="AM156" s="10"/>
      <c r="AN156" s="12"/>
      <c r="AO156" s="15"/>
      <c r="AP156" s="15"/>
      <c r="AQ156" s="15"/>
    </row>
    <row r="157" spans="2:43">
      <c r="B157" s="12"/>
      <c r="C157" s="12"/>
      <c r="D157" s="12"/>
      <c r="E157" s="12"/>
      <c r="F157" s="12"/>
      <c r="G157" s="12"/>
      <c r="H157" s="12"/>
      <c r="I157" s="12"/>
      <c r="J157" s="12"/>
      <c r="K157" s="12"/>
      <c r="L157" s="12"/>
      <c r="M157" s="12"/>
      <c r="N157" s="10"/>
      <c r="O157" s="12"/>
      <c r="P157" s="10"/>
      <c r="Q157" s="10"/>
      <c r="R157" s="10"/>
      <c r="S157" s="10"/>
      <c r="T157" s="12"/>
      <c r="U157" s="12"/>
      <c r="W157" s="12"/>
      <c r="X157" s="12"/>
      <c r="Y157" s="12"/>
      <c r="Z157" s="12"/>
      <c r="AA157" s="12"/>
      <c r="AB157" s="12"/>
      <c r="AC157" s="12"/>
      <c r="AD157" s="12"/>
      <c r="AE157" s="12"/>
      <c r="AF157" s="12"/>
      <c r="AG157" s="12"/>
      <c r="AH157" s="10"/>
      <c r="AI157" s="12"/>
      <c r="AJ157" s="10"/>
      <c r="AK157" s="10"/>
      <c r="AL157" s="10"/>
      <c r="AM157" s="10"/>
      <c r="AN157" s="12"/>
      <c r="AO157" s="15"/>
      <c r="AP157" s="15"/>
      <c r="AQ157" s="15"/>
    </row>
    <row r="158" spans="2:43">
      <c r="B158" s="12"/>
      <c r="C158" s="12"/>
      <c r="D158" s="12"/>
      <c r="E158" s="12"/>
      <c r="F158" s="12"/>
      <c r="G158" s="12"/>
      <c r="H158" s="12"/>
      <c r="I158" s="12"/>
      <c r="J158" s="12"/>
      <c r="K158" s="12"/>
      <c r="L158" s="12"/>
      <c r="M158" s="12"/>
      <c r="N158" s="10"/>
      <c r="O158" s="12"/>
      <c r="P158" s="10"/>
      <c r="Q158" s="10"/>
      <c r="R158" s="10"/>
      <c r="S158" s="10"/>
      <c r="T158" s="12"/>
      <c r="U158" s="12"/>
      <c r="W158" s="12"/>
      <c r="X158" s="12"/>
      <c r="Y158" s="12"/>
      <c r="Z158" s="12"/>
      <c r="AA158" s="12"/>
      <c r="AB158" s="12"/>
      <c r="AC158" s="12"/>
      <c r="AD158" s="12"/>
      <c r="AE158" s="12"/>
      <c r="AF158" s="12"/>
      <c r="AG158" s="12"/>
      <c r="AH158" s="10"/>
      <c r="AI158" s="12"/>
      <c r="AJ158" s="10"/>
      <c r="AK158" s="10"/>
      <c r="AL158" s="10"/>
      <c r="AM158" s="10"/>
      <c r="AN158" s="12"/>
      <c r="AO158" s="15"/>
      <c r="AP158" s="15"/>
      <c r="AQ158" s="15"/>
    </row>
    <row r="159" spans="2:43">
      <c r="B159" s="12"/>
      <c r="C159" s="12"/>
      <c r="D159" s="12"/>
      <c r="E159" s="12"/>
      <c r="F159" s="12"/>
      <c r="G159" s="12"/>
      <c r="H159" s="12"/>
      <c r="I159" s="12"/>
      <c r="J159" s="12"/>
      <c r="K159" s="12"/>
      <c r="L159" s="12"/>
      <c r="M159" s="12"/>
      <c r="N159" s="10"/>
      <c r="O159" s="12"/>
      <c r="P159" s="10"/>
      <c r="Q159" s="10"/>
      <c r="R159" s="10"/>
      <c r="S159" s="10"/>
      <c r="T159" s="12"/>
      <c r="U159" s="12"/>
      <c r="W159" s="12"/>
      <c r="X159" s="12"/>
      <c r="Y159" s="12"/>
      <c r="Z159" s="12"/>
      <c r="AA159" s="12"/>
      <c r="AB159" s="12"/>
      <c r="AC159" s="12"/>
      <c r="AD159" s="12"/>
      <c r="AE159" s="12"/>
      <c r="AF159" s="12"/>
      <c r="AG159" s="12"/>
      <c r="AH159" s="10"/>
      <c r="AI159" s="12"/>
      <c r="AJ159" s="10"/>
      <c r="AK159" s="10"/>
      <c r="AL159" s="10"/>
      <c r="AM159" s="10"/>
      <c r="AN159" s="12"/>
      <c r="AO159" s="15"/>
      <c r="AP159" s="15"/>
      <c r="AQ159" s="15"/>
    </row>
    <row r="160" spans="2:43">
      <c r="B160" s="12"/>
      <c r="C160" s="12"/>
      <c r="D160" s="12"/>
      <c r="E160" s="12"/>
      <c r="F160" s="12"/>
      <c r="G160" s="12"/>
      <c r="H160" s="12"/>
      <c r="I160" s="12"/>
      <c r="J160" s="12"/>
      <c r="K160" s="12"/>
      <c r="L160" s="12"/>
      <c r="M160" s="12"/>
      <c r="N160" s="10"/>
      <c r="O160" s="12"/>
      <c r="P160" s="10"/>
      <c r="Q160" s="10"/>
      <c r="R160" s="10"/>
      <c r="S160" s="10"/>
      <c r="T160" s="12"/>
      <c r="U160" s="12"/>
      <c r="W160" s="12"/>
      <c r="X160" s="12"/>
      <c r="Y160" s="12"/>
      <c r="Z160" s="12"/>
      <c r="AA160" s="12"/>
      <c r="AB160" s="12"/>
      <c r="AC160" s="12"/>
      <c r="AD160" s="12"/>
      <c r="AE160" s="12"/>
      <c r="AF160" s="12"/>
      <c r="AG160" s="12"/>
      <c r="AH160" s="10"/>
      <c r="AI160" s="12"/>
      <c r="AJ160" s="10"/>
      <c r="AK160" s="10"/>
      <c r="AL160" s="10"/>
      <c r="AM160" s="10"/>
      <c r="AN160" s="12"/>
      <c r="AO160" s="15"/>
      <c r="AP160" s="15"/>
      <c r="AQ160" s="15"/>
    </row>
    <row r="161" spans="2:43">
      <c r="B161" s="12"/>
      <c r="C161" s="12"/>
      <c r="D161" s="12"/>
      <c r="E161" s="12"/>
      <c r="F161" s="12"/>
      <c r="G161" s="12"/>
      <c r="H161" s="12"/>
      <c r="I161" s="12"/>
      <c r="J161" s="12"/>
      <c r="K161" s="12"/>
      <c r="L161" s="12"/>
      <c r="M161" s="12"/>
      <c r="N161" s="10"/>
      <c r="O161" s="12"/>
      <c r="P161" s="10"/>
      <c r="Q161" s="10"/>
      <c r="R161" s="10"/>
      <c r="S161" s="10"/>
      <c r="T161" s="12"/>
      <c r="U161" s="12"/>
      <c r="W161" s="12"/>
      <c r="X161" s="12"/>
      <c r="Y161" s="12"/>
      <c r="Z161" s="12"/>
      <c r="AA161" s="12"/>
      <c r="AB161" s="12"/>
      <c r="AC161" s="12"/>
      <c r="AD161" s="12"/>
      <c r="AE161" s="12"/>
      <c r="AF161" s="12"/>
      <c r="AG161" s="12"/>
      <c r="AH161" s="10"/>
      <c r="AI161" s="12"/>
      <c r="AJ161" s="10"/>
      <c r="AK161" s="10"/>
      <c r="AL161" s="10"/>
      <c r="AM161" s="10"/>
      <c r="AN161" s="12"/>
      <c r="AO161" s="15"/>
      <c r="AP161" s="15"/>
      <c r="AQ161" s="15"/>
    </row>
    <row r="162" spans="2:43">
      <c r="B162" s="12"/>
      <c r="C162" s="12"/>
      <c r="D162" s="12"/>
      <c r="E162" s="12"/>
      <c r="F162" s="12"/>
      <c r="G162" s="12"/>
      <c r="H162" s="12"/>
      <c r="I162" s="12"/>
      <c r="J162" s="12"/>
      <c r="K162" s="12"/>
      <c r="L162" s="12"/>
      <c r="M162" s="12"/>
      <c r="N162" s="10"/>
      <c r="O162" s="12"/>
      <c r="P162" s="10"/>
      <c r="Q162" s="10"/>
      <c r="R162" s="10"/>
      <c r="S162" s="10"/>
      <c r="T162" s="12"/>
      <c r="U162" s="12"/>
      <c r="W162" s="12"/>
      <c r="X162" s="12"/>
      <c r="Y162" s="12"/>
      <c r="Z162" s="12"/>
      <c r="AA162" s="12"/>
      <c r="AB162" s="12"/>
      <c r="AC162" s="12"/>
      <c r="AD162" s="12"/>
      <c r="AE162" s="12"/>
      <c r="AF162" s="12"/>
      <c r="AG162" s="12"/>
      <c r="AH162" s="10"/>
      <c r="AI162" s="12"/>
      <c r="AJ162" s="10"/>
      <c r="AK162" s="10"/>
      <c r="AL162" s="10"/>
      <c r="AM162" s="10"/>
      <c r="AN162" s="12"/>
      <c r="AO162" s="15"/>
      <c r="AP162" s="15"/>
      <c r="AQ162" s="15"/>
    </row>
    <row r="163" spans="2:43">
      <c r="B163" s="12"/>
      <c r="C163" s="12"/>
      <c r="D163" s="12"/>
      <c r="E163" s="12"/>
      <c r="F163" s="12"/>
      <c r="G163" s="12"/>
      <c r="H163" s="12"/>
      <c r="I163" s="12"/>
      <c r="J163" s="12"/>
      <c r="K163" s="12"/>
      <c r="L163" s="12"/>
      <c r="M163" s="12"/>
      <c r="N163" s="10"/>
      <c r="O163" s="12"/>
      <c r="P163" s="10"/>
      <c r="Q163" s="10"/>
      <c r="R163" s="10"/>
      <c r="S163" s="10"/>
      <c r="T163" s="12"/>
      <c r="U163" s="12"/>
      <c r="W163" s="12"/>
      <c r="X163" s="12"/>
      <c r="Y163" s="12"/>
      <c r="Z163" s="12"/>
      <c r="AA163" s="12"/>
      <c r="AB163" s="12"/>
      <c r="AC163" s="12"/>
      <c r="AD163" s="12"/>
      <c r="AE163" s="12"/>
      <c r="AF163" s="12"/>
      <c r="AG163" s="12"/>
      <c r="AH163" s="10"/>
      <c r="AI163" s="12"/>
      <c r="AJ163" s="10"/>
      <c r="AK163" s="10"/>
      <c r="AL163" s="10"/>
      <c r="AM163" s="10"/>
      <c r="AN163" s="12"/>
      <c r="AO163" s="15"/>
      <c r="AP163" s="15"/>
      <c r="AQ163" s="15"/>
    </row>
    <row r="164" spans="2:43">
      <c r="B164" s="12"/>
      <c r="C164" s="12"/>
      <c r="D164" s="12"/>
      <c r="E164" s="12"/>
      <c r="F164" s="12"/>
      <c r="G164" s="12"/>
      <c r="H164" s="12"/>
      <c r="I164" s="12"/>
      <c r="J164" s="12"/>
      <c r="K164" s="12"/>
      <c r="L164" s="12"/>
      <c r="M164" s="12"/>
      <c r="N164" s="10"/>
      <c r="O164" s="12"/>
      <c r="P164" s="10"/>
      <c r="Q164" s="10"/>
      <c r="R164" s="10"/>
      <c r="S164" s="10"/>
      <c r="T164" s="12"/>
      <c r="U164" s="12"/>
      <c r="W164" s="12"/>
      <c r="X164" s="12"/>
      <c r="Y164" s="12"/>
      <c r="Z164" s="12"/>
      <c r="AA164" s="12"/>
      <c r="AB164" s="12"/>
      <c r="AC164" s="12"/>
      <c r="AD164" s="12"/>
      <c r="AE164" s="12"/>
      <c r="AF164" s="12"/>
      <c r="AG164" s="12"/>
      <c r="AH164" s="10"/>
      <c r="AI164" s="12"/>
      <c r="AJ164" s="10"/>
      <c r="AK164" s="10"/>
      <c r="AL164" s="10"/>
      <c r="AM164" s="10"/>
      <c r="AN164" s="12"/>
      <c r="AO164" s="15"/>
      <c r="AP164" s="15"/>
      <c r="AQ164" s="15"/>
    </row>
    <row r="165" spans="2:43">
      <c r="B165" s="12"/>
      <c r="C165" s="12"/>
      <c r="D165" s="12"/>
      <c r="E165" s="12"/>
      <c r="F165" s="12"/>
      <c r="G165" s="12"/>
      <c r="H165" s="12"/>
      <c r="I165" s="12"/>
      <c r="J165" s="12"/>
      <c r="K165" s="12"/>
      <c r="L165" s="12"/>
      <c r="M165" s="12"/>
      <c r="N165" s="10"/>
      <c r="O165" s="12"/>
      <c r="P165" s="10"/>
      <c r="Q165" s="10"/>
      <c r="R165" s="10"/>
      <c r="S165" s="10"/>
      <c r="T165" s="12"/>
      <c r="U165" s="12"/>
      <c r="W165" s="12"/>
      <c r="X165" s="12"/>
      <c r="Y165" s="12"/>
      <c r="Z165" s="12"/>
      <c r="AA165" s="12"/>
      <c r="AB165" s="12"/>
      <c r="AC165" s="12"/>
      <c r="AD165" s="12"/>
      <c r="AE165" s="12"/>
      <c r="AF165" s="12"/>
      <c r="AG165" s="12"/>
      <c r="AH165" s="10"/>
      <c r="AI165" s="12"/>
      <c r="AJ165" s="10"/>
      <c r="AK165" s="10"/>
      <c r="AL165" s="10"/>
      <c r="AM165" s="10"/>
      <c r="AN165" s="12"/>
      <c r="AO165" s="15"/>
      <c r="AP165" s="15"/>
      <c r="AQ165" s="15"/>
    </row>
    <row r="166" spans="2:43">
      <c r="B166" s="12"/>
      <c r="C166" s="12"/>
      <c r="D166" s="12"/>
      <c r="E166" s="12"/>
      <c r="F166" s="12"/>
      <c r="G166" s="12"/>
      <c r="H166" s="12"/>
      <c r="I166" s="12"/>
      <c r="J166" s="12"/>
      <c r="K166" s="12"/>
      <c r="L166" s="12"/>
      <c r="M166" s="12"/>
      <c r="N166" s="10"/>
      <c r="O166" s="12"/>
      <c r="P166" s="10"/>
      <c r="Q166" s="10"/>
      <c r="R166" s="10"/>
      <c r="S166" s="10"/>
      <c r="T166" s="12"/>
      <c r="U166" s="12"/>
      <c r="W166" s="12"/>
      <c r="X166" s="12"/>
      <c r="Y166" s="12"/>
      <c r="Z166" s="12"/>
      <c r="AA166" s="12"/>
      <c r="AB166" s="12"/>
      <c r="AC166" s="12"/>
      <c r="AD166" s="12"/>
      <c r="AE166" s="12"/>
      <c r="AF166" s="12"/>
      <c r="AG166" s="12"/>
      <c r="AH166" s="10"/>
      <c r="AI166" s="12"/>
      <c r="AJ166" s="10"/>
      <c r="AK166" s="10"/>
      <c r="AL166" s="10"/>
      <c r="AM166" s="10"/>
      <c r="AN166" s="12"/>
      <c r="AO166" s="15"/>
      <c r="AP166" s="15"/>
      <c r="AQ166" s="15"/>
    </row>
    <row r="167" spans="2:43">
      <c r="B167" s="12"/>
      <c r="C167" s="12"/>
      <c r="D167" s="12"/>
      <c r="E167" s="12"/>
      <c r="F167" s="12"/>
      <c r="G167" s="12"/>
      <c r="H167" s="12"/>
      <c r="I167" s="12"/>
      <c r="J167" s="12"/>
      <c r="K167" s="12"/>
      <c r="L167" s="12"/>
      <c r="M167" s="12"/>
      <c r="N167" s="10"/>
      <c r="O167" s="12"/>
      <c r="P167" s="10"/>
      <c r="Q167" s="10"/>
      <c r="R167" s="10"/>
      <c r="S167" s="10"/>
      <c r="T167" s="12"/>
      <c r="U167" s="12"/>
      <c r="W167" s="12"/>
      <c r="X167" s="12"/>
      <c r="Y167" s="12"/>
      <c r="Z167" s="12"/>
      <c r="AA167" s="12"/>
      <c r="AB167" s="12"/>
      <c r="AC167" s="12"/>
      <c r="AD167" s="12"/>
      <c r="AE167" s="12"/>
      <c r="AF167" s="12"/>
      <c r="AG167" s="12"/>
      <c r="AH167" s="10"/>
      <c r="AI167" s="12"/>
      <c r="AJ167" s="10"/>
      <c r="AK167" s="10"/>
      <c r="AL167" s="10"/>
      <c r="AM167" s="10"/>
      <c r="AN167" s="12"/>
      <c r="AO167" s="15"/>
      <c r="AP167" s="15"/>
      <c r="AQ167" s="15"/>
    </row>
    <row r="168" spans="2:43">
      <c r="B168" s="12"/>
      <c r="C168" s="12"/>
      <c r="D168" s="12"/>
      <c r="E168" s="12"/>
      <c r="F168" s="12"/>
      <c r="G168" s="12"/>
      <c r="H168" s="12"/>
      <c r="I168" s="12"/>
      <c r="J168" s="12"/>
      <c r="K168" s="12"/>
      <c r="L168" s="12"/>
      <c r="M168" s="12"/>
      <c r="N168" s="10"/>
      <c r="O168" s="12"/>
      <c r="P168" s="10"/>
      <c r="Q168" s="10"/>
      <c r="R168" s="10"/>
      <c r="S168" s="10"/>
      <c r="T168" s="12"/>
      <c r="U168" s="12"/>
      <c r="W168" s="12"/>
      <c r="X168" s="12"/>
      <c r="Y168" s="12"/>
      <c r="Z168" s="12"/>
      <c r="AA168" s="12"/>
      <c r="AB168" s="12"/>
      <c r="AC168" s="12"/>
      <c r="AD168" s="12"/>
      <c r="AE168" s="12"/>
      <c r="AF168" s="12"/>
      <c r="AG168" s="12"/>
      <c r="AH168" s="10"/>
      <c r="AI168" s="12"/>
      <c r="AJ168" s="10"/>
      <c r="AK168" s="10"/>
      <c r="AL168" s="10"/>
      <c r="AM168" s="10"/>
      <c r="AN168" s="12"/>
      <c r="AO168" s="15"/>
      <c r="AP168" s="15"/>
      <c r="AQ168" s="15"/>
    </row>
    <row r="169" spans="2:43">
      <c r="B169" s="12"/>
      <c r="C169" s="12"/>
      <c r="D169" s="12"/>
      <c r="E169" s="12"/>
      <c r="F169" s="12"/>
      <c r="G169" s="12"/>
      <c r="H169" s="12"/>
      <c r="I169" s="12"/>
      <c r="J169" s="12"/>
      <c r="K169" s="12"/>
      <c r="L169" s="12"/>
      <c r="M169" s="12"/>
      <c r="N169" s="10"/>
      <c r="O169" s="12"/>
      <c r="P169" s="10"/>
      <c r="Q169" s="10"/>
      <c r="R169" s="10"/>
      <c r="S169" s="10"/>
      <c r="T169" s="12"/>
      <c r="U169" s="12"/>
      <c r="W169" s="12"/>
      <c r="X169" s="12"/>
      <c r="Y169" s="12"/>
      <c r="Z169" s="12"/>
      <c r="AA169" s="12"/>
      <c r="AB169" s="12"/>
      <c r="AC169" s="12"/>
      <c r="AD169" s="12"/>
      <c r="AE169" s="12"/>
      <c r="AF169" s="12"/>
      <c r="AG169" s="12"/>
      <c r="AH169" s="10"/>
      <c r="AI169" s="12"/>
      <c r="AJ169" s="10"/>
      <c r="AK169" s="10"/>
      <c r="AL169" s="10"/>
      <c r="AM169" s="10"/>
      <c r="AN169" s="12"/>
      <c r="AO169" s="15"/>
      <c r="AP169" s="15"/>
      <c r="AQ169" s="15"/>
    </row>
    <row r="170" spans="2:43">
      <c r="B170" s="12"/>
      <c r="C170" s="12"/>
      <c r="D170" s="12"/>
      <c r="E170" s="12"/>
      <c r="F170" s="12"/>
      <c r="G170" s="12"/>
      <c r="H170" s="12"/>
      <c r="I170" s="12"/>
      <c r="J170" s="12"/>
      <c r="K170" s="12"/>
      <c r="L170" s="12"/>
      <c r="M170" s="12"/>
      <c r="N170" s="10"/>
      <c r="O170" s="12"/>
      <c r="P170" s="10"/>
      <c r="Q170" s="10"/>
      <c r="R170" s="10"/>
      <c r="S170" s="10"/>
      <c r="T170" s="12"/>
      <c r="U170" s="12"/>
      <c r="W170" s="12"/>
      <c r="X170" s="12"/>
      <c r="Y170" s="12"/>
      <c r="Z170" s="12"/>
      <c r="AA170" s="12"/>
      <c r="AB170" s="12"/>
      <c r="AC170" s="12"/>
      <c r="AD170" s="12"/>
      <c r="AE170" s="12"/>
      <c r="AF170" s="12"/>
      <c r="AG170" s="12"/>
      <c r="AH170" s="10"/>
      <c r="AI170" s="12"/>
      <c r="AJ170" s="10"/>
      <c r="AK170" s="10"/>
      <c r="AL170" s="10"/>
      <c r="AM170" s="10"/>
      <c r="AN170" s="12"/>
      <c r="AO170" s="15"/>
      <c r="AP170" s="15"/>
      <c r="AQ170" s="15"/>
    </row>
    <row r="171" spans="2:43">
      <c r="B171" s="12"/>
      <c r="C171" s="12"/>
      <c r="D171" s="12"/>
      <c r="E171" s="12"/>
      <c r="F171" s="12"/>
      <c r="G171" s="12"/>
      <c r="H171" s="12"/>
      <c r="I171" s="12"/>
      <c r="J171" s="12"/>
      <c r="K171" s="12"/>
      <c r="L171" s="12"/>
      <c r="M171" s="12"/>
      <c r="N171" s="10"/>
      <c r="O171" s="12"/>
      <c r="P171" s="10"/>
      <c r="Q171" s="10"/>
      <c r="R171" s="10"/>
      <c r="S171" s="10"/>
      <c r="T171" s="12"/>
      <c r="U171" s="12"/>
      <c r="W171" s="12"/>
      <c r="X171" s="12"/>
      <c r="Y171" s="12"/>
      <c r="Z171" s="12"/>
      <c r="AA171" s="12"/>
      <c r="AB171" s="12"/>
      <c r="AC171" s="12"/>
      <c r="AD171" s="12"/>
      <c r="AE171" s="12"/>
      <c r="AF171" s="12"/>
      <c r="AG171" s="12"/>
      <c r="AH171" s="10"/>
      <c r="AI171" s="12"/>
      <c r="AJ171" s="10"/>
      <c r="AK171" s="10"/>
      <c r="AL171" s="10"/>
      <c r="AM171" s="10"/>
      <c r="AN171" s="12"/>
      <c r="AO171" s="15"/>
      <c r="AP171" s="15"/>
      <c r="AQ171" s="15"/>
    </row>
    <row r="172" spans="2:43">
      <c r="B172" s="12"/>
      <c r="C172" s="12"/>
      <c r="D172" s="12"/>
      <c r="E172" s="12"/>
      <c r="F172" s="12"/>
      <c r="G172" s="12"/>
      <c r="H172" s="12"/>
      <c r="I172" s="12"/>
      <c r="J172" s="12"/>
      <c r="K172" s="12"/>
      <c r="L172" s="12"/>
      <c r="M172" s="12"/>
      <c r="N172" s="10"/>
      <c r="O172" s="12"/>
      <c r="P172" s="10"/>
      <c r="Q172" s="10"/>
      <c r="R172" s="10"/>
      <c r="S172" s="10"/>
      <c r="T172" s="12"/>
      <c r="U172" s="12"/>
      <c r="W172" s="12"/>
      <c r="X172" s="12"/>
      <c r="Y172" s="12"/>
      <c r="Z172" s="12"/>
      <c r="AA172" s="12"/>
      <c r="AB172" s="12"/>
      <c r="AC172" s="12"/>
      <c r="AD172" s="12"/>
      <c r="AE172" s="12"/>
      <c r="AF172" s="12"/>
      <c r="AG172" s="12"/>
      <c r="AH172" s="10"/>
      <c r="AI172" s="12"/>
      <c r="AJ172" s="10"/>
      <c r="AK172" s="10"/>
      <c r="AL172" s="10"/>
      <c r="AM172" s="10"/>
      <c r="AN172" s="12"/>
      <c r="AO172" s="15"/>
      <c r="AP172" s="15"/>
      <c r="AQ172" s="15"/>
    </row>
    <row r="173" spans="2:43">
      <c r="B173" s="12"/>
      <c r="C173" s="12"/>
      <c r="D173" s="12"/>
      <c r="E173" s="12"/>
      <c r="F173" s="12"/>
      <c r="G173" s="12"/>
      <c r="H173" s="12"/>
      <c r="I173" s="12"/>
      <c r="J173" s="12"/>
      <c r="K173" s="12"/>
      <c r="L173" s="12"/>
      <c r="M173" s="12"/>
      <c r="N173" s="10"/>
      <c r="O173" s="12"/>
      <c r="P173" s="10"/>
      <c r="Q173" s="10"/>
      <c r="R173" s="10"/>
      <c r="S173" s="10"/>
      <c r="T173" s="12"/>
      <c r="U173" s="12"/>
      <c r="W173" s="12"/>
      <c r="X173" s="12"/>
      <c r="Y173" s="12"/>
      <c r="Z173" s="12"/>
      <c r="AA173" s="12"/>
      <c r="AB173" s="12"/>
      <c r="AC173" s="12"/>
      <c r="AD173" s="12"/>
      <c r="AE173" s="12"/>
      <c r="AF173" s="12"/>
      <c r="AG173" s="12"/>
      <c r="AH173" s="10"/>
      <c r="AI173" s="12"/>
      <c r="AJ173" s="10"/>
      <c r="AK173" s="10"/>
      <c r="AL173" s="10"/>
      <c r="AM173" s="10"/>
      <c r="AN173" s="12"/>
      <c r="AO173" s="15"/>
      <c r="AP173" s="15"/>
      <c r="AQ173" s="15"/>
    </row>
    <row r="174" spans="2:43">
      <c r="B174" s="12"/>
      <c r="C174" s="12"/>
      <c r="D174" s="12"/>
      <c r="E174" s="12"/>
      <c r="F174" s="12"/>
      <c r="G174" s="12"/>
      <c r="H174" s="12"/>
      <c r="I174" s="12"/>
      <c r="J174" s="12"/>
      <c r="K174" s="12"/>
      <c r="L174" s="12"/>
      <c r="M174" s="12"/>
      <c r="N174" s="10"/>
      <c r="O174" s="12"/>
      <c r="P174" s="10"/>
      <c r="Q174" s="10"/>
      <c r="R174" s="10"/>
      <c r="S174" s="10"/>
      <c r="T174" s="12"/>
      <c r="U174" s="12"/>
      <c r="W174" s="12"/>
      <c r="X174" s="12"/>
      <c r="Y174" s="12"/>
      <c r="Z174" s="12"/>
      <c r="AA174" s="12"/>
      <c r="AB174" s="12"/>
      <c r="AC174" s="12"/>
      <c r="AD174" s="12"/>
      <c r="AE174" s="12"/>
      <c r="AF174" s="12"/>
      <c r="AG174" s="12"/>
      <c r="AH174" s="10"/>
      <c r="AI174" s="12"/>
      <c r="AJ174" s="10"/>
      <c r="AK174" s="10"/>
      <c r="AL174" s="10"/>
      <c r="AM174" s="10"/>
      <c r="AN174" s="12"/>
      <c r="AO174" s="15"/>
      <c r="AP174" s="15"/>
      <c r="AQ174" s="15"/>
    </row>
    <row r="175" spans="2:43">
      <c r="B175" s="12"/>
      <c r="C175" s="12"/>
      <c r="D175" s="12"/>
      <c r="E175" s="12"/>
      <c r="F175" s="12"/>
      <c r="G175" s="12"/>
      <c r="H175" s="12"/>
      <c r="I175" s="12"/>
      <c r="J175" s="12"/>
      <c r="K175" s="12"/>
      <c r="L175" s="12"/>
      <c r="M175" s="12"/>
      <c r="N175" s="10"/>
      <c r="O175" s="12"/>
      <c r="P175" s="10"/>
      <c r="Q175" s="10"/>
      <c r="R175" s="10"/>
      <c r="S175" s="10"/>
      <c r="T175" s="12"/>
      <c r="U175" s="12"/>
      <c r="W175" s="12"/>
      <c r="X175" s="12"/>
      <c r="Y175" s="12"/>
      <c r="Z175" s="12"/>
      <c r="AA175" s="12"/>
      <c r="AB175" s="12"/>
      <c r="AC175" s="12"/>
      <c r="AD175" s="12"/>
      <c r="AE175" s="12"/>
      <c r="AF175" s="12"/>
      <c r="AG175" s="12"/>
      <c r="AH175" s="10"/>
      <c r="AI175" s="12"/>
      <c r="AJ175" s="10"/>
      <c r="AK175" s="10"/>
      <c r="AL175" s="10"/>
      <c r="AM175" s="10"/>
      <c r="AN175" s="12"/>
      <c r="AO175" s="15"/>
      <c r="AP175" s="15"/>
      <c r="AQ175" s="15"/>
    </row>
    <row r="176" spans="2:43">
      <c r="B176" s="12"/>
      <c r="C176" s="12"/>
      <c r="D176" s="12"/>
      <c r="E176" s="12"/>
      <c r="F176" s="12"/>
      <c r="G176" s="12"/>
      <c r="H176" s="12"/>
      <c r="I176" s="12"/>
      <c r="J176" s="12"/>
      <c r="K176" s="12"/>
      <c r="L176" s="12"/>
      <c r="M176" s="12"/>
      <c r="N176" s="10"/>
      <c r="O176" s="12"/>
      <c r="P176" s="10"/>
      <c r="Q176" s="10"/>
      <c r="R176" s="10"/>
      <c r="S176" s="10"/>
      <c r="T176" s="12"/>
      <c r="U176" s="12"/>
      <c r="W176" s="12"/>
      <c r="X176" s="12"/>
      <c r="Y176" s="12"/>
      <c r="Z176" s="12"/>
      <c r="AA176" s="12"/>
      <c r="AB176" s="12"/>
      <c r="AC176" s="12"/>
      <c r="AD176" s="12"/>
      <c r="AE176" s="12"/>
      <c r="AF176" s="12"/>
      <c r="AG176" s="12"/>
      <c r="AH176" s="10"/>
      <c r="AI176" s="12"/>
      <c r="AJ176" s="10"/>
      <c r="AK176" s="10"/>
      <c r="AL176" s="10"/>
      <c r="AM176" s="10"/>
      <c r="AN176" s="12"/>
      <c r="AO176" s="15"/>
      <c r="AP176" s="15"/>
      <c r="AQ176" s="15"/>
    </row>
    <row r="177" spans="2:43">
      <c r="B177" s="12"/>
      <c r="C177" s="12"/>
      <c r="D177" s="12"/>
      <c r="E177" s="12"/>
      <c r="F177" s="12"/>
      <c r="G177" s="12"/>
      <c r="H177" s="12"/>
      <c r="I177" s="12"/>
      <c r="J177" s="12"/>
      <c r="K177" s="12"/>
      <c r="L177" s="12"/>
      <c r="M177" s="12"/>
      <c r="N177" s="10"/>
      <c r="O177" s="12"/>
      <c r="P177" s="10"/>
      <c r="Q177" s="10"/>
      <c r="R177" s="10"/>
      <c r="S177" s="10"/>
      <c r="T177" s="12"/>
      <c r="U177" s="12"/>
      <c r="W177" s="12"/>
      <c r="X177" s="12"/>
      <c r="Y177" s="12"/>
      <c r="Z177" s="12"/>
      <c r="AA177" s="12"/>
      <c r="AB177" s="12"/>
      <c r="AC177" s="12"/>
      <c r="AD177" s="12"/>
      <c r="AE177" s="12"/>
      <c r="AF177" s="12"/>
      <c r="AG177" s="12"/>
      <c r="AH177" s="10"/>
      <c r="AI177" s="12"/>
      <c r="AJ177" s="10"/>
      <c r="AK177" s="10"/>
      <c r="AL177" s="10"/>
      <c r="AM177" s="10"/>
      <c r="AN177" s="12"/>
      <c r="AO177" s="15"/>
      <c r="AP177" s="15"/>
      <c r="AQ177" s="15"/>
    </row>
    <row r="178" spans="2:43">
      <c r="B178" s="12"/>
      <c r="C178" s="12"/>
      <c r="D178" s="12"/>
      <c r="E178" s="12"/>
      <c r="F178" s="12"/>
      <c r="G178" s="12"/>
      <c r="H178" s="12"/>
      <c r="I178" s="12"/>
      <c r="J178" s="12"/>
      <c r="K178" s="12"/>
      <c r="L178" s="12"/>
      <c r="M178" s="12"/>
      <c r="N178" s="10"/>
      <c r="O178" s="12"/>
      <c r="P178" s="10"/>
      <c r="Q178" s="10"/>
      <c r="R178" s="10"/>
      <c r="S178" s="10"/>
      <c r="T178" s="12"/>
      <c r="U178" s="12"/>
      <c r="W178" s="12"/>
      <c r="X178" s="12"/>
      <c r="Y178" s="12"/>
      <c r="Z178" s="12"/>
      <c r="AA178" s="12"/>
      <c r="AB178" s="12"/>
      <c r="AC178" s="12"/>
      <c r="AD178" s="12"/>
      <c r="AE178" s="12"/>
      <c r="AF178" s="12"/>
      <c r="AG178" s="12"/>
      <c r="AH178" s="10"/>
      <c r="AI178" s="12"/>
      <c r="AJ178" s="10"/>
      <c r="AK178" s="10"/>
      <c r="AL178" s="10"/>
      <c r="AM178" s="10"/>
      <c r="AN178" s="12"/>
      <c r="AO178" s="15"/>
      <c r="AP178" s="15"/>
      <c r="AQ178" s="15"/>
    </row>
    <row r="179" spans="2:43">
      <c r="B179" s="12"/>
      <c r="C179" s="12"/>
      <c r="D179" s="12"/>
      <c r="E179" s="12"/>
      <c r="F179" s="12"/>
      <c r="G179" s="12"/>
      <c r="H179" s="12"/>
      <c r="I179" s="12"/>
      <c r="J179" s="12"/>
      <c r="K179" s="12"/>
      <c r="L179" s="12"/>
      <c r="M179" s="12"/>
      <c r="N179" s="10"/>
      <c r="O179" s="12"/>
      <c r="P179" s="10"/>
      <c r="Q179" s="10"/>
      <c r="R179" s="10"/>
      <c r="S179" s="10"/>
      <c r="T179" s="12"/>
      <c r="U179" s="12"/>
      <c r="W179" s="12"/>
      <c r="X179" s="12"/>
      <c r="Y179" s="12"/>
      <c r="Z179" s="12"/>
      <c r="AA179" s="12"/>
      <c r="AB179" s="12"/>
      <c r="AC179" s="12"/>
      <c r="AD179" s="12"/>
      <c r="AE179" s="12"/>
      <c r="AF179" s="12"/>
      <c r="AG179" s="12"/>
      <c r="AH179" s="10"/>
      <c r="AI179" s="12"/>
      <c r="AJ179" s="10"/>
      <c r="AK179" s="10"/>
      <c r="AL179" s="10"/>
      <c r="AM179" s="10"/>
      <c r="AN179" s="12"/>
      <c r="AO179" s="15"/>
      <c r="AP179" s="15"/>
      <c r="AQ179" s="15"/>
    </row>
    <row r="180" spans="2:43">
      <c r="B180" s="12"/>
      <c r="C180" s="12"/>
      <c r="D180" s="12"/>
      <c r="E180" s="12"/>
      <c r="F180" s="12"/>
      <c r="G180" s="12"/>
      <c r="H180" s="12"/>
      <c r="I180" s="12"/>
      <c r="J180" s="12"/>
      <c r="K180" s="12"/>
      <c r="L180" s="12"/>
      <c r="M180" s="12"/>
      <c r="N180" s="10"/>
      <c r="O180" s="12"/>
      <c r="P180" s="10"/>
      <c r="Q180" s="10"/>
      <c r="R180" s="10"/>
      <c r="S180" s="10"/>
      <c r="T180" s="12"/>
      <c r="U180" s="12"/>
      <c r="W180" s="12"/>
      <c r="X180" s="12"/>
      <c r="Y180" s="12"/>
      <c r="Z180" s="12"/>
      <c r="AA180" s="12"/>
      <c r="AB180" s="12"/>
      <c r="AC180" s="12"/>
      <c r="AD180" s="12"/>
      <c r="AE180" s="12"/>
      <c r="AF180" s="12"/>
      <c r="AG180" s="12"/>
      <c r="AH180" s="10"/>
      <c r="AI180" s="12"/>
      <c r="AJ180" s="10"/>
      <c r="AK180" s="10"/>
      <c r="AL180" s="10"/>
      <c r="AM180" s="10"/>
      <c r="AN180" s="12"/>
      <c r="AO180" s="15"/>
      <c r="AP180" s="15"/>
      <c r="AQ180" s="15"/>
    </row>
    <row r="181" spans="2:43">
      <c r="B181" s="12"/>
      <c r="C181" s="12"/>
      <c r="D181" s="12"/>
      <c r="E181" s="12"/>
      <c r="F181" s="12"/>
      <c r="G181" s="12"/>
      <c r="H181" s="12"/>
      <c r="I181" s="12"/>
      <c r="J181" s="12"/>
      <c r="K181" s="12"/>
      <c r="L181" s="12"/>
      <c r="M181" s="12"/>
      <c r="N181" s="10"/>
      <c r="O181" s="12"/>
      <c r="P181" s="10"/>
      <c r="Q181" s="10"/>
      <c r="R181" s="10"/>
      <c r="S181" s="10"/>
      <c r="T181" s="12"/>
      <c r="U181" s="12"/>
      <c r="W181" s="12"/>
      <c r="X181" s="12"/>
      <c r="Y181" s="12"/>
      <c r="Z181" s="12"/>
      <c r="AA181" s="12"/>
      <c r="AB181" s="12"/>
      <c r="AC181" s="12"/>
      <c r="AD181" s="12"/>
      <c r="AE181" s="12"/>
      <c r="AF181" s="12"/>
      <c r="AG181" s="12"/>
      <c r="AH181" s="10"/>
      <c r="AI181" s="12"/>
      <c r="AJ181" s="10"/>
      <c r="AK181" s="10"/>
      <c r="AL181" s="10"/>
      <c r="AM181" s="10"/>
      <c r="AN181" s="12"/>
      <c r="AO181" s="15"/>
      <c r="AP181" s="15"/>
      <c r="AQ181" s="15"/>
    </row>
    <row r="182" spans="2:43">
      <c r="B182" s="12"/>
      <c r="C182" s="12"/>
      <c r="D182" s="12"/>
      <c r="E182" s="12"/>
      <c r="F182" s="12"/>
      <c r="G182" s="12"/>
      <c r="H182" s="12"/>
      <c r="I182" s="12"/>
      <c r="J182" s="12"/>
      <c r="K182" s="12"/>
      <c r="L182" s="12"/>
      <c r="M182" s="12"/>
      <c r="N182" s="10"/>
      <c r="O182" s="12"/>
      <c r="P182" s="10"/>
      <c r="Q182" s="10"/>
      <c r="R182" s="10"/>
      <c r="S182" s="10"/>
      <c r="T182" s="12"/>
      <c r="U182" s="12"/>
      <c r="W182" s="12"/>
      <c r="X182" s="12"/>
      <c r="Y182" s="12"/>
      <c r="Z182" s="12"/>
      <c r="AA182" s="12"/>
      <c r="AB182" s="12"/>
      <c r="AC182" s="12"/>
      <c r="AD182" s="12"/>
      <c r="AE182" s="12"/>
      <c r="AF182" s="12"/>
      <c r="AG182" s="12"/>
      <c r="AH182" s="10"/>
      <c r="AI182" s="12"/>
      <c r="AJ182" s="10"/>
      <c r="AK182" s="10"/>
      <c r="AL182" s="10"/>
      <c r="AM182" s="10"/>
      <c r="AN182" s="12"/>
      <c r="AO182" s="15"/>
      <c r="AP182" s="15"/>
      <c r="AQ182" s="15"/>
    </row>
    <row r="183" spans="2:43">
      <c r="B183" s="12"/>
      <c r="C183" s="12"/>
      <c r="D183" s="12"/>
      <c r="E183" s="12"/>
      <c r="F183" s="12"/>
      <c r="G183" s="12"/>
      <c r="H183" s="12"/>
      <c r="I183" s="12"/>
      <c r="J183" s="12"/>
      <c r="K183" s="12"/>
      <c r="L183" s="12"/>
      <c r="M183" s="12"/>
      <c r="N183" s="10"/>
      <c r="O183" s="12"/>
      <c r="P183" s="10"/>
      <c r="Q183" s="10"/>
      <c r="R183" s="10"/>
      <c r="S183" s="10"/>
      <c r="T183" s="12"/>
      <c r="U183" s="12"/>
      <c r="W183" s="12"/>
      <c r="X183" s="12"/>
      <c r="Y183" s="12"/>
      <c r="Z183" s="12"/>
      <c r="AA183" s="12"/>
      <c r="AB183" s="12"/>
      <c r="AC183" s="12"/>
      <c r="AD183" s="12"/>
      <c r="AE183" s="12"/>
      <c r="AF183" s="12"/>
      <c r="AG183" s="12"/>
      <c r="AH183" s="10"/>
      <c r="AI183" s="12"/>
      <c r="AJ183" s="10"/>
      <c r="AK183" s="10"/>
      <c r="AL183" s="10"/>
      <c r="AM183" s="10"/>
      <c r="AN183" s="12"/>
      <c r="AO183" s="15"/>
      <c r="AP183" s="15"/>
      <c r="AQ183" s="15"/>
    </row>
    <row r="184" spans="2:43">
      <c r="B184" s="12"/>
      <c r="C184" s="12"/>
      <c r="D184" s="12"/>
      <c r="E184" s="12"/>
      <c r="F184" s="12"/>
      <c r="G184" s="12"/>
      <c r="H184" s="12"/>
      <c r="I184" s="12"/>
      <c r="J184" s="12"/>
      <c r="K184" s="12"/>
      <c r="L184" s="12"/>
      <c r="M184" s="12"/>
      <c r="N184" s="10"/>
      <c r="O184" s="12"/>
      <c r="P184" s="10"/>
      <c r="Q184" s="10"/>
      <c r="R184" s="10"/>
      <c r="S184" s="10"/>
      <c r="T184" s="12"/>
      <c r="U184" s="12"/>
      <c r="W184" s="12"/>
      <c r="X184" s="12"/>
      <c r="Y184" s="12"/>
      <c r="Z184" s="12"/>
      <c r="AA184" s="12"/>
      <c r="AB184" s="12"/>
      <c r="AC184" s="12"/>
      <c r="AD184" s="12"/>
      <c r="AE184" s="12"/>
      <c r="AF184" s="12"/>
      <c r="AG184" s="12"/>
      <c r="AH184" s="10"/>
      <c r="AI184" s="12"/>
      <c r="AJ184" s="10"/>
      <c r="AK184" s="10"/>
      <c r="AL184" s="10"/>
      <c r="AM184" s="10"/>
      <c r="AN184" s="12"/>
      <c r="AO184" s="15"/>
      <c r="AP184" s="15"/>
      <c r="AQ184" s="15"/>
    </row>
    <row r="185" spans="2:43">
      <c r="B185" s="12"/>
      <c r="C185" s="12"/>
      <c r="D185" s="12"/>
      <c r="E185" s="12"/>
      <c r="F185" s="12"/>
      <c r="G185" s="12"/>
      <c r="H185" s="12"/>
      <c r="I185" s="12"/>
      <c r="J185" s="12"/>
      <c r="K185" s="12"/>
      <c r="L185" s="12"/>
      <c r="M185" s="12"/>
      <c r="N185" s="10"/>
      <c r="O185" s="12"/>
      <c r="P185" s="10"/>
      <c r="Q185" s="10"/>
      <c r="R185" s="10"/>
      <c r="S185" s="10"/>
      <c r="T185" s="12"/>
      <c r="U185" s="12"/>
      <c r="W185" s="12"/>
      <c r="X185" s="12"/>
      <c r="Y185" s="12"/>
      <c r="Z185" s="12"/>
      <c r="AA185" s="12"/>
      <c r="AB185" s="12"/>
      <c r="AC185" s="12"/>
      <c r="AD185" s="12"/>
      <c r="AE185" s="12"/>
      <c r="AF185" s="12"/>
      <c r="AG185" s="12"/>
      <c r="AH185" s="10"/>
      <c r="AI185" s="12"/>
      <c r="AJ185" s="10"/>
      <c r="AK185" s="10"/>
      <c r="AL185" s="10"/>
      <c r="AM185" s="10"/>
      <c r="AN185" s="12"/>
      <c r="AO185" s="15"/>
      <c r="AP185" s="15"/>
      <c r="AQ185" s="15"/>
    </row>
    <row r="186" spans="2:43">
      <c r="B186" s="12"/>
      <c r="C186" s="12"/>
      <c r="D186" s="12"/>
      <c r="E186" s="12"/>
      <c r="F186" s="12"/>
      <c r="G186" s="12"/>
      <c r="H186" s="12"/>
      <c r="I186" s="12"/>
      <c r="J186" s="12"/>
      <c r="K186" s="12"/>
      <c r="L186" s="12"/>
      <c r="M186" s="12"/>
      <c r="N186" s="10"/>
      <c r="O186" s="12"/>
      <c r="P186" s="10"/>
      <c r="Q186" s="10"/>
      <c r="R186" s="10"/>
      <c r="S186" s="10"/>
      <c r="T186" s="12"/>
      <c r="U186" s="12"/>
      <c r="W186" s="12"/>
      <c r="X186" s="12"/>
      <c r="Y186" s="12"/>
      <c r="Z186" s="12"/>
      <c r="AA186" s="12"/>
      <c r="AB186" s="12"/>
      <c r="AC186" s="12"/>
      <c r="AD186" s="12"/>
      <c r="AE186" s="12"/>
      <c r="AF186" s="12"/>
      <c r="AG186" s="12"/>
      <c r="AH186" s="10"/>
      <c r="AI186" s="12"/>
      <c r="AJ186" s="10"/>
      <c r="AK186" s="10"/>
      <c r="AL186" s="10"/>
      <c r="AM186" s="10"/>
      <c r="AN186" s="12"/>
      <c r="AO186" s="15"/>
      <c r="AP186" s="15"/>
      <c r="AQ186" s="15"/>
    </row>
    <row r="187" spans="2:43">
      <c r="B187" s="12"/>
      <c r="C187" s="12"/>
      <c r="D187" s="12"/>
      <c r="E187" s="12"/>
      <c r="F187" s="12"/>
      <c r="G187" s="12"/>
      <c r="H187" s="12"/>
      <c r="I187" s="12"/>
      <c r="J187" s="12"/>
      <c r="K187" s="12"/>
      <c r="L187" s="12"/>
      <c r="M187" s="12"/>
      <c r="N187" s="10"/>
      <c r="O187" s="12"/>
      <c r="P187" s="10"/>
      <c r="Q187" s="10"/>
      <c r="R187" s="10"/>
      <c r="S187" s="10"/>
      <c r="T187" s="12"/>
      <c r="U187" s="12"/>
      <c r="W187" s="12"/>
      <c r="X187" s="12"/>
      <c r="Y187" s="12"/>
      <c r="Z187" s="12"/>
      <c r="AA187" s="12"/>
      <c r="AB187" s="12"/>
      <c r="AC187" s="12"/>
      <c r="AD187" s="12"/>
      <c r="AE187" s="12"/>
      <c r="AF187" s="12"/>
      <c r="AG187" s="12"/>
      <c r="AH187" s="10"/>
      <c r="AI187" s="12"/>
      <c r="AJ187" s="10"/>
      <c r="AK187" s="10"/>
      <c r="AL187" s="10"/>
      <c r="AM187" s="10"/>
      <c r="AN187" s="12"/>
      <c r="AO187" s="15"/>
      <c r="AP187" s="15"/>
      <c r="AQ187" s="15"/>
    </row>
    <row r="188" spans="2:43">
      <c r="B188" s="12"/>
      <c r="C188" s="12"/>
      <c r="D188" s="12"/>
      <c r="E188" s="12"/>
      <c r="F188" s="12"/>
      <c r="G188" s="12"/>
      <c r="H188" s="12"/>
      <c r="I188" s="12"/>
      <c r="J188" s="12"/>
      <c r="K188" s="12"/>
      <c r="L188" s="12"/>
      <c r="M188" s="12"/>
      <c r="N188" s="10"/>
      <c r="O188" s="12"/>
      <c r="P188" s="10"/>
      <c r="Q188" s="10"/>
      <c r="R188" s="10"/>
      <c r="S188" s="10"/>
      <c r="T188" s="12"/>
      <c r="U188" s="12"/>
      <c r="W188" s="12"/>
      <c r="X188" s="12"/>
      <c r="Y188" s="12"/>
      <c r="Z188" s="12"/>
      <c r="AA188" s="12"/>
      <c r="AB188" s="12"/>
      <c r="AC188" s="12"/>
      <c r="AD188" s="12"/>
      <c r="AE188" s="12"/>
      <c r="AF188" s="12"/>
      <c r="AG188" s="12"/>
      <c r="AH188" s="10"/>
      <c r="AI188" s="12"/>
      <c r="AJ188" s="10"/>
      <c r="AK188" s="10"/>
      <c r="AL188" s="10"/>
      <c r="AM188" s="10"/>
      <c r="AN188" s="12"/>
      <c r="AO188" s="15"/>
      <c r="AP188" s="15"/>
      <c r="AQ188" s="15"/>
    </row>
    <row r="189" spans="2:43">
      <c r="B189" s="12"/>
      <c r="C189" s="12"/>
      <c r="D189" s="12"/>
      <c r="E189" s="12"/>
      <c r="F189" s="12"/>
      <c r="G189" s="12"/>
      <c r="H189" s="12"/>
      <c r="I189" s="12"/>
      <c r="J189" s="12"/>
      <c r="K189" s="12"/>
      <c r="L189" s="12"/>
      <c r="M189" s="12"/>
      <c r="N189" s="10"/>
      <c r="O189" s="12"/>
      <c r="P189" s="10"/>
      <c r="Q189" s="10"/>
      <c r="R189" s="10"/>
      <c r="S189" s="10"/>
      <c r="T189" s="12"/>
      <c r="U189" s="12"/>
      <c r="W189" s="12"/>
      <c r="X189" s="12"/>
      <c r="Y189" s="12"/>
      <c r="Z189" s="12"/>
      <c r="AA189" s="12"/>
      <c r="AB189" s="12"/>
      <c r="AC189" s="12"/>
      <c r="AD189" s="12"/>
      <c r="AE189" s="12"/>
      <c r="AF189" s="12"/>
      <c r="AG189" s="12"/>
      <c r="AH189" s="10"/>
      <c r="AI189" s="12"/>
      <c r="AJ189" s="10"/>
      <c r="AK189" s="10"/>
      <c r="AL189" s="10"/>
      <c r="AM189" s="10"/>
      <c r="AN189" s="12"/>
      <c r="AO189" s="15"/>
      <c r="AP189" s="15"/>
      <c r="AQ189" s="15"/>
    </row>
    <row r="190" spans="2:43">
      <c r="B190" s="12"/>
      <c r="C190" s="12"/>
      <c r="D190" s="12"/>
      <c r="E190" s="12"/>
      <c r="F190" s="12"/>
      <c r="G190" s="12"/>
      <c r="H190" s="12"/>
      <c r="I190" s="12"/>
      <c r="J190" s="12"/>
      <c r="K190" s="12"/>
      <c r="L190" s="12"/>
      <c r="M190" s="12"/>
      <c r="N190" s="10"/>
      <c r="O190" s="12"/>
      <c r="P190" s="10"/>
      <c r="Q190" s="10"/>
      <c r="R190" s="10"/>
      <c r="S190" s="10"/>
      <c r="T190" s="12"/>
      <c r="U190" s="12"/>
      <c r="W190" s="12"/>
      <c r="X190" s="12"/>
      <c r="Y190" s="12"/>
      <c r="Z190" s="12"/>
      <c r="AA190" s="12"/>
      <c r="AB190" s="12"/>
      <c r="AC190" s="12"/>
      <c r="AD190" s="12"/>
      <c r="AE190" s="12"/>
      <c r="AF190" s="12"/>
      <c r="AG190" s="12"/>
      <c r="AH190" s="10"/>
      <c r="AI190" s="12"/>
      <c r="AJ190" s="10"/>
      <c r="AK190" s="10"/>
      <c r="AL190" s="10"/>
      <c r="AM190" s="10"/>
      <c r="AN190" s="12"/>
      <c r="AO190" s="15"/>
      <c r="AP190" s="15"/>
      <c r="AQ190" s="15"/>
    </row>
    <row r="191" spans="2:43">
      <c r="B191" s="12"/>
      <c r="C191" s="12"/>
      <c r="D191" s="12"/>
      <c r="E191" s="12"/>
      <c r="F191" s="12"/>
      <c r="G191" s="12"/>
      <c r="H191" s="12"/>
      <c r="I191" s="12"/>
      <c r="J191" s="12"/>
      <c r="K191" s="12"/>
      <c r="L191" s="12"/>
      <c r="M191" s="12"/>
      <c r="N191" s="10"/>
      <c r="O191" s="12"/>
      <c r="P191" s="10"/>
      <c r="Q191" s="10"/>
      <c r="R191" s="10"/>
      <c r="S191" s="10"/>
      <c r="T191" s="12"/>
      <c r="U191" s="12"/>
      <c r="W191" s="12"/>
      <c r="X191" s="12"/>
      <c r="Y191" s="12"/>
      <c r="Z191" s="12"/>
      <c r="AA191" s="12"/>
      <c r="AB191" s="12"/>
      <c r="AC191" s="12"/>
      <c r="AD191" s="12"/>
      <c r="AE191" s="12"/>
      <c r="AF191" s="12"/>
      <c r="AG191" s="12"/>
      <c r="AH191" s="10"/>
      <c r="AI191" s="12"/>
      <c r="AJ191" s="10"/>
      <c r="AK191" s="10"/>
      <c r="AL191" s="10"/>
      <c r="AM191" s="10"/>
      <c r="AN191" s="12"/>
      <c r="AO191" s="15"/>
      <c r="AP191" s="15"/>
      <c r="AQ191" s="15"/>
    </row>
    <row r="192" spans="2:43">
      <c r="B192" s="12"/>
      <c r="C192" s="12"/>
      <c r="D192" s="12"/>
      <c r="E192" s="12"/>
      <c r="F192" s="12"/>
      <c r="G192" s="12"/>
      <c r="H192" s="12"/>
      <c r="I192" s="12"/>
      <c r="J192" s="12"/>
      <c r="K192" s="12"/>
      <c r="L192" s="12"/>
      <c r="M192" s="12"/>
      <c r="N192" s="10"/>
      <c r="O192" s="12"/>
      <c r="P192" s="10"/>
      <c r="Q192" s="10"/>
      <c r="R192" s="10"/>
      <c r="S192" s="10"/>
      <c r="T192" s="12"/>
      <c r="U192" s="12"/>
      <c r="W192" s="12"/>
      <c r="X192" s="12"/>
      <c r="Y192" s="12"/>
      <c r="Z192" s="12"/>
      <c r="AA192" s="12"/>
      <c r="AB192" s="12"/>
      <c r="AC192" s="12"/>
      <c r="AD192" s="12"/>
      <c r="AE192" s="12"/>
      <c r="AF192" s="12"/>
      <c r="AG192" s="12"/>
      <c r="AH192" s="10"/>
      <c r="AI192" s="12"/>
      <c r="AJ192" s="10"/>
      <c r="AK192" s="10"/>
      <c r="AL192" s="10"/>
      <c r="AM192" s="10"/>
      <c r="AN192" s="12"/>
      <c r="AO192" s="15"/>
      <c r="AP192" s="15"/>
      <c r="AQ192" s="15"/>
    </row>
    <row r="193" spans="2:43">
      <c r="B193" s="12"/>
      <c r="C193" s="12"/>
      <c r="D193" s="12"/>
      <c r="E193" s="12"/>
      <c r="F193" s="12"/>
      <c r="G193" s="12"/>
      <c r="H193" s="12"/>
      <c r="I193" s="12"/>
      <c r="J193" s="12"/>
      <c r="K193" s="12"/>
      <c r="L193" s="12"/>
      <c r="M193" s="12"/>
      <c r="N193" s="10"/>
      <c r="O193" s="12"/>
      <c r="P193" s="10"/>
      <c r="Q193" s="10"/>
      <c r="R193" s="10"/>
      <c r="S193" s="10"/>
      <c r="T193" s="12"/>
      <c r="U193" s="12"/>
      <c r="W193" s="12"/>
      <c r="X193" s="12"/>
      <c r="Y193" s="12"/>
      <c r="Z193" s="12"/>
      <c r="AA193" s="12"/>
      <c r="AB193" s="12"/>
      <c r="AC193" s="12"/>
      <c r="AD193" s="12"/>
      <c r="AE193" s="12"/>
      <c r="AF193" s="12"/>
      <c r="AG193" s="12"/>
      <c r="AH193" s="10"/>
      <c r="AI193" s="12"/>
      <c r="AJ193" s="10"/>
      <c r="AK193" s="10"/>
      <c r="AL193" s="10"/>
      <c r="AM193" s="10"/>
      <c r="AN193" s="12"/>
      <c r="AO193" s="15"/>
      <c r="AP193" s="15"/>
      <c r="AQ193" s="15"/>
    </row>
    <row r="194" spans="2:43">
      <c r="B194" s="12"/>
      <c r="C194" s="12"/>
      <c r="D194" s="12"/>
      <c r="E194" s="12"/>
      <c r="F194" s="12"/>
      <c r="G194" s="12"/>
      <c r="H194" s="12"/>
      <c r="I194" s="12"/>
      <c r="J194" s="12"/>
      <c r="K194" s="12"/>
      <c r="L194" s="12"/>
      <c r="M194" s="12"/>
      <c r="N194" s="10"/>
      <c r="O194" s="12"/>
      <c r="P194" s="10"/>
      <c r="Q194" s="10"/>
      <c r="R194" s="10"/>
      <c r="S194" s="10"/>
      <c r="T194" s="12"/>
      <c r="U194" s="12"/>
      <c r="W194" s="12"/>
      <c r="X194" s="12"/>
      <c r="Y194" s="12"/>
      <c r="Z194" s="12"/>
      <c r="AA194" s="12"/>
      <c r="AB194" s="12"/>
      <c r="AC194" s="12"/>
      <c r="AD194" s="12"/>
      <c r="AE194" s="12"/>
      <c r="AF194" s="12"/>
      <c r="AG194" s="12"/>
      <c r="AH194" s="10"/>
      <c r="AI194" s="12"/>
      <c r="AJ194" s="10"/>
      <c r="AK194" s="10"/>
      <c r="AL194" s="10"/>
      <c r="AM194" s="10"/>
      <c r="AN194" s="12"/>
      <c r="AO194" s="15"/>
      <c r="AP194" s="15"/>
      <c r="AQ194" s="15"/>
    </row>
    <row r="195" spans="2:43">
      <c r="B195" s="12"/>
      <c r="C195" s="12"/>
      <c r="D195" s="12"/>
      <c r="E195" s="12"/>
      <c r="F195" s="12"/>
      <c r="G195" s="12"/>
      <c r="H195" s="12"/>
      <c r="I195" s="12"/>
      <c r="J195" s="12"/>
      <c r="K195" s="12"/>
      <c r="L195" s="12"/>
      <c r="M195" s="12"/>
      <c r="N195" s="10"/>
      <c r="O195" s="12"/>
      <c r="P195" s="10"/>
      <c r="Q195" s="10"/>
      <c r="R195" s="10"/>
      <c r="S195" s="10"/>
      <c r="T195" s="12"/>
      <c r="U195" s="12"/>
      <c r="W195" s="12"/>
      <c r="X195" s="12"/>
      <c r="Y195" s="12"/>
      <c r="Z195" s="12"/>
      <c r="AA195" s="12"/>
      <c r="AB195" s="12"/>
      <c r="AC195" s="12"/>
      <c r="AD195" s="12"/>
      <c r="AE195" s="12"/>
      <c r="AF195" s="12"/>
      <c r="AG195" s="12"/>
      <c r="AH195" s="10"/>
      <c r="AI195" s="12"/>
      <c r="AJ195" s="10"/>
      <c r="AK195" s="10"/>
      <c r="AL195" s="10"/>
      <c r="AM195" s="10"/>
      <c r="AN195" s="12"/>
      <c r="AO195" s="15"/>
      <c r="AP195" s="15"/>
      <c r="AQ195" s="15"/>
    </row>
    <row r="196" spans="2:43">
      <c r="B196" s="12"/>
      <c r="C196" s="12"/>
      <c r="D196" s="12"/>
      <c r="E196" s="12"/>
      <c r="F196" s="12"/>
      <c r="G196" s="12"/>
      <c r="H196" s="12"/>
      <c r="I196" s="12"/>
      <c r="J196" s="12"/>
      <c r="K196" s="12"/>
      <c r="L196" s="12"/>
      <c r="M196" s="12"/>
      <c r="N196" s="10"/>
      <c r="O196" s="12"/>
      <c r="P196" s="10"/>
      <c r="Q196" s="10"/>
      <c r="R196" s="10"/>
      <c r="S196" s="10"/>
      <c r="T196" s="12"/>
      <c r="U196" s="12"/>
      <c r="W196" s="12"/>
      <c r="X196" s="12"/>
      <c r="Y196" s="12"/>
      <c r="Z196" s="12"/>
      <c r="AA196" s="12"/>
      <c r="AB196" s="12"/>
      <c r="AC196" s="12"/>
      <c r="AD196" s="12"/>
      <c r="AE196" s="12"/>
      <c r="AF196" s="12"/>
      <c r="AG196" s="12"/>
      <c r="AH196" s="10"/>
      <c r="AI196" s="12"/>
      <c r="AJ196" s="10"/>
      <c r="AK196" s="10"/>
      <c r="AL196" s="10"/>
      <c r="AM196" s="10"/>
      <c r="AN196" s="12"/>
      <c r="AO196" s="15"/>
      <c r="AP196" s="15"/>
      <c r="AQ196" s="15"/>
    </row>
    <row r="197" spans="2:43">
      <c r="B197" s="12"/>
      <c r="C197" s="12"/>
      <c r="D197" s="12"/>
      <c r="E197" s="12"/>
      <c r="F197" s="12"/>
      <c r="G197" s="12"/>
      <c r="H197" s="12"/>
      <c r="I197" s="12"/>
      <c r="J197" s="12"/>
      <c r="K197" s="12"/>
      <c r="L197" s="12"/>
      <c r="M197" s="12"/>
      <c r="N197" s="10"/>
      <c r="O197" s="12"/>
      <c r="P197" s="10"/>
      <c r="Q197" s="10"/>
      <c r="R197" s="10"/>
      <c r="S197" s="10"/>
      <c r="T197" s="12"/>
      <c r="U197" s="12"/>
      <c r="W197" s="12"/>
      <c r="X197" s="12"/>
      <c r="Y197" s="12"/>
      <c r="Z197" s="12"/>
      <c r="AA197" s="12"/>
      <c r="AB197" s="12"/>
      <c r="AC197" s="12"/>
      <c r="AD197" s="12"/>
      <c r="AE197" s="12"/>
      <c r="AF197" s="12"/>
      <c r="AG197" s="12"/>
      <c r="AH197" s="10"/>
      <c r="AI197" s="12"/>
      <c r="AJ197" s="10"/>
      <c r="AK197" s="10"/>
      <c r="AL197" s="10"/>
      <c r="AM197" s="10"/>
      <c r="AN197" s="12"/>
      <c r="AO197" s="15"/>
      <c r="AP197" s="15"/>
      <c r="AQ197" s="15"/>
    </row>
    <row r="198" spans="2:43">
      <c r="B198" s="12"/>
      <c r="C198" s="12"/>
      <c r="D198" s="12"/>
      <c r="E198" s="12"/>
      <c r="F198" s="12"/>
      <c r="G198" s="12"/>
      <c r="H198" s="12"/>
      <c r="I198" s="12"/>
      <c r="J198" s="12"/>
      <c r="K198" s="12"/>
      <c r="L198" s="12"/>
      <c r="M198" s="12"/>
      <c r="N198" s="10"/>
      <c r="O198" s="12"/>
      <c r="P198" s="10"/>
      <c r="Q198" s="10"/>
      <c r="R198" s="10"/>
      <c r="S198" s="10"/>
      <c r="T198" s="12"/>
      <c r="U198" s="12"/>
      <c r="W198" s="12"/>
      <c r="X198" s="12"/>
      <c r="Y198" s="12"/>
      <c r="Z198" s="12"/>
      <c r="AA198" s="12"/>
      <c r="AB198" s="12"/>
      <c r="AC198" s="12"/>
      <c r="AD198" s="12"/>
      <c r="AE198" s="12"/>
      <c r="AF198" s="12"/>
      <c r="AG198" s="12"/>
      <c r="AH198" s="10"/>
      <c r="AI198" s="12"/>
      <c r="AJ198" s="10"/>
      <c r="AK198" s="10"/>
      <c r="AL198" s="10"/>
      <c r="AM198" s="10"/>
      <c r="AN198" s="12"/>
      <c r="AO198" s="15"/>
      <c r="AP198" s="15"/>
      <c r="AQ198" s="15"/>
    </row>
    <row r="199" spans="2:43">
      <c r="B199" s="12"/>
      <c r="C199" s="12"/>
      <c r="D199" s="12"/>
      <c r="E199" s="12"/>
      <c r="F199" s="12"/>
      <c r="G199" s="12"/>
      <c r="H199" s="12"/>
      <c r="I199" s="12"/>
      <c r="J199" s="12"/>
      <c r="K199" s="12"/>
      <c r="L199" s="12"/>
      <c r="M199" s="12"/>
      <c r="N199" s="10"/>
      <c r="O199" s="12"/>
      <c r="P199" s="10"/>
      <c r="Q199" s="10"/>
      <c r="R199" s="10"/>
      <c r="S199" s="10"/>
      <c r="T199" s="12"/>
      <c r="U199" s="12"/>
      <c r="W199" s="12"/>
      <c r="X199" s="12"/>
      <c r="Y199" s="12"/>
      <c r="Z199" s="12"/>
      <c r="AA199" s="12"/>
      <c r="AB199" s="12"/>
      <c r="AC199" s="12"/>
      <c r="AD199" s="12"/>
      <c r="AE199" s="12"/>
      <c r="AF199" s="12"/>
      <c r="AG199" s="12"/>
      <c r="AH199" s="10"/>
      <c r="AI199" s="12"/>
      <c r="AJ199" s="10"/>
      <c r="AK199" s="10"/>
      <c r="AL199" s="10"/>
      <c r="AM199" s="10"/>
      <c r="AN199" s="12"/>
      <c r="AO199" s="15"/>
      <c r="AP199" s="15"/>
      <c r="AQ199" s="15"/>
    </row>
    <row r="200" spans="2:43">
      <c r="B200" s="12"/>
      <c r="C200" s="12"/>
      <c r="D200" s="12"/>
      <c r="E200" s="12"/>
      <c r="F200" s="12"/>
      <c r="G200" s="12"/>
      <c r="H200" s="12"/>
      <c r="I200" s="12"/>
      <c r="J200" s="12"/>
      <c r="K200" s="12"/>
      <c r="L200" s="12"/>
      <c r="M200" s="12"/>
      <c r="N200" s="10"/>
      <c r="O200" s="12"/>
      <c r="P200" s="10"/>
      <c r="Q200" s="10"/>
      <c r="R200" s="10"/>
      <c r="S200" s="10"/>
      <c r="T200" s="12"/>
      <c r="U200" s="12"/>
      <c r="W200" s="12"/>
      <c r="X200" s="12"/>
      <c r="Y200" s="12"/>
      <c r="Z200" s="12"/>
      <c r="AA200" s="12"/>
      <c r="AB200" s="12"/>
      <c r="AC200" s="12"/>
      <c r="AD200" s="12"/>
      <c r="AE200" s="12"/>
      <c r="AF200" s="12"/>
      <c r="AG200" s="12"/>
      <c r="AH200" s="10"/>
      <c r="AI200" s="12"/>
      <c r="AJ200" s="10"/>
      <c r="AK200" s="10"/>
      <c r="AL200" s="10"/>
      <c r="AM200" s="10"/>
      <c r="AN200" s="12"/>
      <c r="AO200" s="15"/>
      <c r="AP200" s="15"/>
      <c r="AQ200" s="15"/>
    </row>
    <row r="201" spans="2:43">
      <c r="B201" s="12"/>
      <c r="C201" s="12"/>
      <c r="D201" s="12"/>
      <c r="E201" s="12"/>
      <c r="F201" s="12"/>
      <c r="G201" s="12"/>
      <c r="H201" s="12"/>
      <c r="I201" s="12"/>
      <c r="J201" s="12"/>
      <c r="K201" s="12"/>
      <c r="L201" s="12"/>
      <c r="M201" s="12"/>
      <c r="N201" s="10"/>
      <c r="O201" s="12"/>
      <c r="P201" s="10"/>
      <c r="Q201" s="10"/>
      <c r="R201" s="10"/>
      <c r="S201" s="10"/>
      <c r="T201" s="12"/>
      <c r="U201" s="12"/>
      <c r="W201" s="12"/>
      <c r="X201" s="12"/>
      <c r="Y201" s="12"/>
      <c r="Z201" s="12"/>
      <c r="AA201" s="12"/>
      <c r="AB201" s="12"/>
      <c r="AC201" s="12"/>
      <c r="AD201" s="12"/>
      <c r="AE201" s="12"/>
      <c r="AF201" s="12"/>
      <c r="AG201" s="12"/>
      <c r="AH201" s="10"/>
      <c r="AI201" s="12"/>
      <c r="AJ201" s="10"/>
      <c r="AK201" s="10"/>
      <c r="AL201" s="10"/>
      <c r="AM201" s="10"/>
      <c r="AN201" s="12"/>
      <c r="AO201" s="15"/>
      <c r="AP201" s="15"/>
      <c r="AQ201" s="15"/>
    </row>
    <row r="202" spans="2:43">
      <c r="B202" s="12"/>
      <c r="C202" s="12"/>
      <c r="D202" s="12"/>
      <c r="E202" s="12"/>
      <c r="F202" s="12"/>
      <c r="G202" s="12"/>
      <c r="H202" s="12"/>
      <c r="I202" s="12"/>
      <c r="J202" s="12"/>
      <c r="K202" s="12"/>
      <c r="L202" s="12"/>
      <c r="M202" s="12"/>
      <c r="N202" s="10"/>
      <c r="O202" s="12"/>
      <c r="P202" s="10"/>
      <c r="Q202" s="10"/>
      <c r="R202" s="10"/>
      <c r="S202" s="10"/>
      <c r="T202" s="12"/>
      <c r="U202" s="12"/>
      <c r="W202" s="12"/>
      <c r="X202" s="12"/>
      <c r="Y202" s="12"/>
      <c r="Z202" s="12"/>
      <c r="AA202" s="12"/>
      <c r="AB202" s="12"/>
      <c r="AC202" s="12"/>
      <c r="AD202" s="12"/>
      <c r="AE202" s="12"/>
      <c r="AF202" s="12"/>
      <c r="AG202" s="12"/>
      <c r="AH202" s="10"/>
      <c r="AI202" s="12"/>
      <c r="AJ202" s="10"/>
      <c r="AK202" s="10"/>
      <c r="AL202" s="10"/>
      <c r="AM202" s="10"/>
      <c r="AN202" s="12"/>
      <c r="AO202" s="15"/>
      <c r="AP202" s="15"/>
      <c r="AQ202" s="15"/>
    </row>
    <row r="203" spans="2:43">
      <c r="B203" s="12"/>
      <c r="C203" s="12"/>
      <c r="D203" s="12"/>
      <c r="E203" s="12"/>
      <c r="F203" s="12"/>
      <c r="G203" s="12"/>
      <c r="H203" s="12"/>
      <c r="I203" s="12"/>
      <c r="J203" s="12"/>
      <c r="K203" s="12"/>
      <c r="L203" s="12"/>
      <c r="M203" s="12"/>
      <c r="N203" s="10"/>
      <c r="O203" s="12"/>
      <c r="P203" s="10"/>
      <c r="Q203" s="10"/>
      <c r="R203" s="10"/>
      <c r="S203" s="10"/>
      <c r="T203" s="12"/>
      <c r="U203" s="12"/>
      <c r="W203" s="12"/>
      <c r="X203" s="12"/>
      <c r="Y203" s="12"/>
      <c r="Z203" s="12"/>
      <c r="AA203" s="12"/>
      <c r="AB203" s="12"/>
      <c r="AC203" s="12"/>
      <c r="AD203" s="12"/>
      <c r="AE203" s="12"/>
      <c r="AF203" s="12"/>
      <c r="AG203" s="12"/>
      <c r="AH203" s="10"/>
      <c r="AI203" s="12"/>
      <c r="AJ203" s="10"/>
      <c r="AK203" s="10"/>
      <c r="AL203" s="10"/>
      <c r="AM203" s="10"/>
      <c r="AN203" s="12"/>
      <c r="AO203" s="15"/>
      <c r="AP203" s="15"/>
      <c r="AQ203" s="15"/>
    </row>
    <row r="204" spans="2:43">
      <c r="B204" s="12"/>
      <c r="C204" s="12"/>
      <c r="D204" s="12"/>
      <c r="E204" s="12"/>
      <c r="F204" s="12"/>
      <c r="G204" s="12"/>
      <c r="H204" s="12"/>
      <c r="I204" s="12"/>
      <c r="J204" s="12"/>
      <c r="K204" s="12"/>
      <c r="L204" s="12"/>
      <c r="M204" s="12"/>
      <c r="N204" s="10"/>
      <c r="O204" s="12"/>
      <c r="P204" s="10"/>
      <c r="Q204" s="10"/>
      <c r="R204" s="10"/>
      <c r="S204" s="10"/>
      <c r="T204" s="12"/>
      <c r="U204" s="12"/>
      <c r="W204" s="12"/>
      <c r="X204" s="12"/>
      <c r="Y204" s="12"/>
      <c r="Z204" s="12"/>
      <c r="AA204" s="12"/>
      <c r="AB204" s="12"/>
      <c r="AC204" s="12"/>
      <c r="AD204" s="12"/>
      <c r="AE204" s="12"/>
      <c r="AF204" s="12"/>
      <c r="AG204" s="12"/>
      <c r="AH204" s="10"/>
      <c r="AI204" s="12"/>
      <c r="AJ204" s="10"/>
      <c r="AK204" s="10"/>
      <c r="AL204" s="10"/>
      <c r="AM204" s="10"/>
      <c r="AN204" s="12"/>
      <c r="AO204" s="15"/>
      <c r="AP204" s="15"/>
      <c r="AQ204" s="15"/>
    </row>
    <row r="205" spans="2:43">
      <c r="B205" s="12"/>
      <c r="C205" s="12"/>
      <c r="D205" s="12"/>
      <c r="E205" s="12"/>
      <c r="F205" s="12"/>
      <c r="G205" s="12"/>
      <c r="H205" s="12"/>
      <c r="I205" s="12"/>
      <c r="J205" s="12"/>
      <c r="K205" s="12"/>
      <c r="L205" s="12"/>
      <c r="M205" s="12"/>
      <c r="N205" s="10"/>
      <c r="O205" s="12"/>
      <c r="P205" s="10"/>
      <c r="Q205" s="10"/>
      <c r="R205" s="10"/>
      <c r="S205" s="10"/>
      <c r="T205" s="12"/>
      <c r="U205" s="12"/>
      <c r="W205" s="12"/>
      <c r="X205" s="12"/>
      <c r="Y205" s="12"/>
      <c r="Z205" s="12"/>
      <c r="AA205" s="12"/>
      <c r="AB205" s="12"/>
      <c r="AC205" s="12"/>
      <c r="AD205" s="12"/>
      <c r="AE205" s="12"/>
      <c r="AF205" s="12"/>
      <c r="AG205" s="12"/>
      <c r="AH205" s="10"/>
      <c r="AI205" s="12"/>
      <c r="AJ205" s="10"/>
      <c r="AK205" s="10"/>
      <c r="AL205" s="10"/>
      <c r="AM205" s="10"/>
      <c r="AN205" s="12"/>
      <c r="AO205" s="15"/>
      <c r="AP205" s="15"/>
      <c r="AQ205" s="15"/>
    </row>
    <row r="206" spans="2:43">
      <c r="B206" s="12"/>
      <c r="C206" s="12"/>
      <c r="D206" s="12"/>
      <c r="E206" s="12"/>
      <c r="F206" s="12"/>
      <c r="G206" s="12"/>
      <c r="H206" s="12"/>
      <c r="I206" s="12"/>
      <c r="J206" s="12"/>
      <c r="K206" s="12"/>
      <c r="L206" s="12"/>
      <c r="M206" s="12"/>
      <c r="N206" s="10"/>
      <c r="O206" s="12"/>
      <c r="P206" s="10"/>
      <c r="Q206" s="10"/>
      <c r="R206" s="10"/>
      <c r="S206" s="10"/>
      <c r="T206" s="12"/>
      <c r="U206" s="12"/>
      <c r="W206" s="12"/>
      <c r="X206" s="12"/>
      <c r="Y206" s="12"/>
      <c r="Z206" s="12"/>
      <c r="AA206" s="12"/>
      <c r="AB206" s="12"/>
      <c r="AC206" s="12"/>
      <c r="AD206" s="12"/>
      <c r="AE206" s="12"/>
      <c r="AF206" s="12"/>
      <c r="AG206" s="12"/>
      <c r="AH206" s="10"/>
      <c r="AI206" s="12"/>
      <c r="AJ206" s="10"/>
      <c r="AK206" s="10"/>
      <c r="AL206" s="10"/>
      <c r="AM206" s="10"/>
      <c r="AN206" s="12"/>
      <c r="AO206" s="15"/>
      <c r="AP206" s="15"/>
      <c r="AQ206" s="15"/>
    </row>
    <row r="207" spans="2:43">
      <c r="B207" s="12"/>
      <c r="C207" s="12"/>
      <c r="D207" s="12"/>
      <c r="E207" s="12"/>
      <c r="F207" s="12"/>
      <c r="G207" s="12"/>
      <c r="H207" s="12"/>
      <c r="I207" s="12"/>
      <c r="J207" s="12"/>
      <c r="K207" s="12"/>
      <c r="L207" s="12"/>
      <c r="M207" s="12"/>
      <c r="N207" s="10"/>
      <c r="O207" s="12"/>
      <c r="P207" s="10"/>
      <c r="Q207" s="10"/>
      <c r="R207" s="10"/>
      <c r="S207" s="10"/>
      <c r="T207" s="12"/>
      <c r="U207" s="12"/>
      <c r="W207" s="12"/>
      <c r="X207" s="12"/>
      <c r="Y207" s="12"/>
      <c r="Z207" s="12"/>
      <c r="AA207" s="12"/>
      <c r="AB207" s="12"/>
      <c r="AC207" s="12"/>
      <c r="AD207" s="12"/>
      <c r="AE207" s="12"/>
      <c r="AF207" s="12"/>
      <c r="AG207" s="12"/>
      <c r="AH207" s="10"/>
      <c r="AI207" s="12"/>
      <c r="AJ207" s="10"/>
      <c r="AK207" s="10"/>
      <c r="AL207" s="10"/>
      <c r="AM207" s="10"/>
      <c r="AN207" s="12"/>
      <c r="AO207" s="15"/>
      <c r="AP207" s="15"/>
      <c r="AQ207" s="15"/>
    </row>
    <row r="208" spans="2:43">
      <c r="B208" s="12"/>
      <c r="C208" s="12"/>
      <c r="D208" s="12"/>
      <c r="E208" s="12"/>
      <c r="F208" s="12"/>
      <c r="G208" s="12"/>
      <c r="H208" s="12"/>
      <c r="I208" s="12"/>
      <c r="J208" s="12"/>
      <c r="K208" s="12"/>
      <c r="L208" s="12"/>
      <c r="M208" s="12"/>
      <c r="N208" s="10"/>
      <c r="O208" s="12"/>
      <c r="P208" s="10"/>
      <c r="Q208" s="10"/>
      <c r="R208" s="10"/>
      <c r="S208" s="10"/>
      <c r="T208" s="12"/>
      <c r="U208" s="12"/>
      <c r="W208" s="12"/>
      <c r="X208" s="12"/>
      <c r="Y208" s="12"/>
      <c r="Z208" s="12"/>
      <c r="AA208" s="12"/>
      <c r="AB208" s="12"/>
      <c r="AC208" s="12"/>
      <c r="AD208" s="12"/>
      <c r="AE208" s="12"/>
      <c r="AF208" s="12"/>
      <c r="AG208" s="12"/>
      <c r="AH208" s="10"/>
      <c r="AI208" s="12"/>
      <c r="AJ208" s="10"/>
      <c r="AK208" s="10"/>
      <c r="AL208" s="10"/>
      <c r="AM208" s="10"/>
      <c r="AN208" s="12"/>
      <c r="AO208" s="15"/>
      <c r="AP208" s="15"/>
      <c r="AQ208" s="15"/>
    </row>
    <row r="209" spans="2:43">
      <c r="B209" s="12"/>
      <c r="C209" s="12"/>
      <c r="D209" s="12"/>
      <c r="E209" s="12"/>
      <c r="F209" s="12"/>
      <c r="G209" s="12"/>
      <c r="H209" s="12"/>
      <c r="I209" s="12"/>
      <c r="J209" s="12"/>
      <c r="K209" s="12"/>
      <c r="L209" s="12"/>
      <c r="M209" s="12"/>
      <c r="N209" s="10"/>
      <c r="O209" s="12"/>
      <c r="P209" s="10"/>
      <c r="Q209" s="10"/>
      <c r="R209" s="10"/>
      <c r="S209" s="10"/>
      <c r="T209" s="12"/>
      <c r="U209" s="12"/>
      <c r="W209" s="12"/>
      <c r="X209" s="12"/>
      <c r="Y209" s="12"/>
      <c r="Z209" s="12"/>
      <c r="AA209" s="12"/>
      <c r="AB209" s="12"/>
      <c r="AC209" s="12"/>
      <c r="AD209" s="12"/>
      <c r="AE209" s="12"/>
      <c r="AF209" s="12"/>
      <c r="AG209" s="12"/>
      <c r="AH209" s="10"/>
      <c r="AI209" s="12"/>
      <c r="AJ209" s="10"/>
      <c r="AK209" s="10"/>
      <c r="AL209" s="10"/>
      <c r="AM209" s="10"/>
      <c r="AN209" s="12"/>
      <c r="AO209" s="15"/>
      <c r="AP209" s="15"/>
      <c r="AQ209" s="15"/>
    </row>
    <row r="210" spans="2:43">
      <c r="B210" s="12"/>
      <c r="C210" s="12"/>
      <c r="D210" s="12"/>
      <c r="E210" s="12"/>
      <c r="F210" s="12"/>
      <c r="G210" s="12"/>
      <c r="H210" s="12"/>
      <c r="I210" s="12"/>
      <c r="J210" s="12"/>
      <c r="K210" s="12"/>
      <c r="L210" s="12"/>
      <c r="M210" s="12"/>
      <c r="N210" s="10"/>
      <c r="O210" s="12"/>
      <c r="P210" s="10"/>
      <c r="Q210" s="10"/>
      <c r="R210" s="10"/>
      <c r="S210" s="10"/>
      <c r="T210" s="12"/>
      <c r="U210" s="12"/>
      <c r="W210" s="12"/>
      <c r="X210" s="12"/>
      <c r="Y210" s="12"/>
      <c r="Z210" s="12"/>
      <c r="AA210" s="12"/>
      <c r="AB210" s="12"/>
      <c r="AC210" s="12"/>
      <c r="AD210" s="12"/>
      <c r="AE210" s="12"/>
      <c r="AF210" s="12"/>
      <c r="AG210" s="12"/>
      <c r="AH210" s="10"/>
      <c r="AI210" s="12"/>
      <c r="AJ210" s="10"/>
      <c r="AK210" s="10"/>
      <c r="AL210" s="10"/>
      <c r="AM210" s="10"/>
      <c r="AN210" s="12"/>
      <c r="AO210" s="15"/>
      <c r="AP210" s="15"/>
      <c r="AQ210" s="15"/>
    </row>
    <row r="211" spans="2:43">
      <c r="B211" s="12"/>
      <c r="C211" s="12"/>
      <c r="D211" s="12"/>
      <c r="E211" s="12"/>
      <c r="F211" s="12"/>
      <c r="G211" s="12"/>
      <c r="H211" s="12"/>
      <c r="I211" s="12"/>
      <c r="J211" s="12"/>
      <c r="K211" s="12"/>
      <c r="L211" s="12"/>
      <c r="M211" s="12"/>
      <c r="N211" s="10"/>
      <c r="O211" s="12"/>
      <c r="P211" s="10"/>
      <c r="Q211" s="10"/>
      <c r="R211" s="10"/>
      <c r="S211" s="10"/>
      <c r="T211" s="12"/>
      <c r="U211" s="12"/>
      <c r="W211" s="12"/>
      <c r="X211" s="12"/>
      <c r="Y211" s="12"/>
      <c r="Z211" s="12"/>
      <c r="AA211" s="12"/>
      <c r="AB211" s="12"/>
      <c r="AC211" s="12"/>
      <c r="AD211" s="12"/>
      <c r="AE211" s="12"/>
      <c r="AF211" s="12"/>
      <c r="AG211" s="12"/>
      <c r="AH211" s="10"/>
      <c r="AI211" s="12"/>
      <c r="AJ211" s="10"/>
      <c r="AK211" s="10"/>
      <c r="AL211" s="10"/>
      <c r="AM211" s="10"/>
      <c r="AN211" s="12"/>
      <c r="AO211" s="15"/>
      <c r="AP211" s="15"/>
      <c r="AQ211" s="15"/>
    </row>
    <row r="212" spans="2:43">
      <c r="B212" s="12"/>
      <c r="C212" s="12"/>
      <c r="D212" s="12"/>
      <c r="E212" s="12"/>
      <c r="F212" s="12"/>
      <c r="G212" s="12"/>
      <c r="H212" s="12"/>
      <c r="I212" s="12"/>
      <c r="J212" s="12"/>
      <c r="K212" s="12"/>
      <c r="L212" s="12"/>
      <c r="M212" s="12"/>
      <c r="N212" s="10"/>
      <c r="O212" s="12"/>
      <c r="P212" s="10"/>
      <c r="Q212" s="10"/>
      <c r="R212" s="10"/>
      <c r="S212" s="10"/>
      <c r="T212" s="12"/>
      <c r="U212" s="12"/>
      <c r="W212" s="12"/>
      <c r="X212" s="12"/>
      <c r="Y212" s="12"/>
      <c r="Z212" s="12"/>
      <c r="AA212" s="12"/>
      <c r="AB212" s="12"/>
      <c r="AC212" s="12"/>
      <c r="AD212" s="12"/>
      <c r="AE212" s="12"/>
      <c r="AF212" s="12"/>
      <c r="AG212" s="12"/>
      <c r="AH212" s="10"/>
      <c r="AI212" s="12"/>
      <c r="AJ212" s="10"/>
      <c r="AK212" s="10"/>
      <c r="AL212" s="10"/>
      <c r="AM212" s="10"/>
      <c r="AN212" s="12"/>
      <c r="AO212" s="15"/>
      <c r="AP212" s="15"/>
      <c r="AQ212" s="15"/>
    </row>
    <row r="213" spans="2:43">
      <c r="B213" s="12"/>
      <c r="C213" s="12"/>
      <c r="D213" s="12"/>
      <c r="E213" s="12"/>
      <c r="F213" s="12"/>
      <c r="G213" s="12"/>
      <c r="H213" s="12"/>
      <c r="I213" s="12"/>
      <c r="J213" s="12"/>
      <c r="K213" s="12"/>
      <c r="L213" s="12"/>
      <c r="M213" s="12"/>
      <c r="N213" s="10"/>
      <c r="O213" s="12"/>
      <c r="P213" s="10"/>
      <c r="Q213" s="10"/>
      <c r="R213" s="10"/>
      <c r="S213" s="10"/>
      <c r="T213" s="12"/>
      <c r="U213" s="12"/>
      <c r="W213" s="12"/>
      <c r="X213" s="12"/>
      <c r="Y213" s="12"/>
      <c r="Z213" s="12"/>
      <c r="AA213" s="12"/>
      <c r="AB213" s="12"/>
      <c r="AC213" s="12"/>
      <c r="AD213" s="12"/>
      <c r="AE213" s="12"/>
      <c r="AF213" s="12"/>
      <c r="AG213" s="12"/>
      <c r="AH213" s="10"/>
      <c r="AI213" s="12"/>
      <c r="AJ213" s="10"/>
      <c r="AK213" s="10"/>
      <c r="AL213" s="10"/>
      <c r="AM213" s="10"/>
      <c r="AN213" s="12"/>
      <c r="AO213" s="15"/>
      <c r="AP213" s="15"/>
      <c r="AQ213" s="15"/>
    </row>
    <row r="214" spans="2:43">
      <c r="B214" s="12"/>
      <c r="C214" s="12"/>
      <c r="D214" s="12"/>
      <c r="E214" s="12"/>
      <c r="F214" s="12"/>
      <c r="G214" s="12"/>
      <c r="H214" s="12"/>
      <c r="I214" s="12"/>
      <c r="J214" s="12"/>
      <c r="K214" s="12"/>
      <c r="L214" s="12"/>
      <c r="M214" s="12"/>
      <c r="N214" s="10"/>
      <c r="O214" s="12"/>
      <c r="P214" s="10"/>
      <c r="Q214" s="10"/>
      <c r="R214" s="10"/>
      <c r="S214" s="10"/>
      <c r="T214" s="12"/>
      <c r="U214" s="12"/>
      <c r="W214" s="12"/>
      <c r="X214" s="12"/>
      <c r="Y214" s="12"/>
      <c r="Z214" s="12"/>
      <c r="AA214" s="12"/>
      <c r="AB214" s="12"/>
      <c r="AC214" s="12"/>
      <c r="AD214" s="12"/>
      <c r="AE214" s="12"/>
      <c r="AF214" s="12"/>
      <c r="AG214" s="12"/>
      <c r="AH214" s="10"/>
      <c r="AI214" s="12"/>
      <c r="AJ214" s="10"/>
      <c r="AK214" s="10"/>
      <c r="AL214" s="10"/>
      <c r="AM214" s="10"/>
      <c r="AN214" s="12"/>
      <c r="AO214" s="15"/>
      <c r="AP214" s="15"/>
      <c r="AQ214" s="15"/>
    </row>
    <row r="215" spans="2:43">
      <c r="B215" s="12"/>
      <c r="C215" s="12"/>
      <c r="D215" s="12"/>
      <c r="E215" s="12"/>
      <c r="F215" s="12"/>
      <c r="G215" s="12"/>
      <c r="H215" s="12"/>
      <c r="I215" s="12"/>
      <c r="J215" s="12"/>
      <c r="K215" s="12"/>
      <c r="L215" s="12"/>
      <c r="M215" s="12"/>
      <c r="N215" s="10"/>
      <c r="O215" s="12"/>
      <c r="P215" s="10"/>
      <c r="Q215" s="10"/>
      <c r="R215" s="10"/>
      <c r="S215" s="10"/>
      <c r="T215" s="12"/>
      <c r="U215" s="12"/>
      <c r="W215" s="12"/>
      <c r="X215" s="12"/>
      <c r="Y215" s="12"/>
      <c r="Z215" s="12"/>
      <c r="AA215" s="12"/>
      <c r="AB215" s="12"/>
      <c r="AC215" s="12"/>
      <c r="AD215" s="12"/>
      <c r="AE215" s="12"/>
      <c r="AF215" s="12"/>
      <c r="AG215" s="12"/>
      <c r="AH215" s="10"/>
      <c r="AI215" s="12"/>
      <c r="AJ215" s="10"/>
      <c r="AK215" s="10"/>
      <c r="AL215" s="10"/>
      <c r="AM215" s="10"/>
      <c r="AN215" s="12"/>
      <c r="AO215" s="15"/>
      <c r="AP215" s="15"/>
      <c r="AQ215" s="15"/>
    </row>
    <row r="216" spans="2:43">
      <c r="B216" s="12"/>
      <c r="C216" s="12"/>
      <c r="D216" s="12"/>
      <c r="E216" s="12"/>
      <c r="F216" s="12"/>
      <c r="G216" s="12"/>
      <c r="H216" s="12"/>
      <c r="I216" s="12"/>
      <c r="J216" s="12"/>
      <c r="K216" s="12"/>
      <c r="L216" s="12"/>
      <c r="M216" s="12"/>
      <c r="N216" s="10"/>
      <c r="O216" s="12"/>
      <c r="P216" s="10"/>
      <c r="Q216" s="10"/>
      <c r="R216" s="10"/>
      <c r="S216" s="10"/>
      <c r="T216" s="12"/>
      <c r="U216" s="12"/>
      <c r="W216" s="12"/>
      <c r="X216" s="12"/>
      <c r="Y216" s="12"/>
      <c r="Z216" s="12"/>
      <c r="AA216" s="12"/>
      <c r="AB216" s="12"/>
      <c r="AC216" s="12"/>
      <c r="AD216" s="12"/>
      <c r="AE216" s="12"/>
      <c r="AF216" s="12"/>
      <c r="AG216" s="12"/>
      <c r="AH216" s="10"/>
      <c r="AI216" s="12"/>
      <c r="AJ216" s="10"/>
      <c r="AK216" s="10"/>
      <c r="AL216" s="10"/>
      <c r="AM216" s="10"/>
      <c r="AN216" s="12"/>
      <c r="AO216" s="15"/>
      <c r="AP216" s="15"/>
      <c r="AQ216" s="15"/>
    </row>
    <row r="217" spans="2:43">
      <c r="B217" s="12"/>
      <c r="C217" s="12"/>
      <c r="D217" s="12"/>
      <c r="E217" s="12"/>
      <c r="F217" s="12"/>
      <c r="G217" s="12"/>
      <c r="H217" s="12"/>
      <c r="I217" s="12"/>
      <c r="J217" s="12"/>
      <c r="K217" s="12"/>
      <c r="L217" s="12"/>
      <c r="M217" s="12"/>
      <c r="N217" s="10"/>
      <c r="O217" s="12"/>
      <c r="P217" s="10"/>
      <c r="Q217" s="10"/>
      <c r="R217" s="10"/>
      <c r="S217" s="10"/>
      <c r="T217" s="12"/>
      <c r="U217" s="12"/>
      <c r="W217" s="12"/>
      <c r="X217" s="12"/>
      <c r="Y217" s="12"/>
      <c r="Z217" s="12"/>
      <c r="AA217" s="12"/>
      <c r="AB217" s="12"/>
      <c r="AC217" s="12"/>
      <c r="AD217" s="12"/>
      <c r="AE217" s="12"/>
      <c r="AF217" s="12"/>
      <c r="AG217" s="12"/>
      <c r="AH217" s="10"/>
      <c r="AI217" s="12"/>
      <c r="AJ217" s="10"/>
      <c r="AK217" s="10"/>
      <c r="AL217" s="10"/>
      <c r="AM217" s="10"/>
      <c r="AN217" s="12"/>
      <c r="AO217" s="15"/>
      <c r="AP217" s="15"/>
      <c r="AQ217" s="15"/>
    </row>
    <row r="218" spans="2:43">
      <c r="B218" s="12"/>
      <c r="C218" s="12"/>
      <c r="D218" s="12"/>
      <c r="E218" s="12"/>
      <c r="F218" s="12"/>
      <c r="G218" s="12"/>
      <c r="H218" s="12"/>
      <c r="I218" s="12"/>
      <c r="J218" s="12"/>
      <c r="K218" s="12"/>
      <c r="L218" s="12"/>
      <c r="M218" s="12"/>
      <c r="N218" s="10"/>
      <c r="O218" s="12"/>
      <c r="P218" s="10"/>
      <c r="Q218" s="10"/>
      <c r="R218" s="10"/>
      <c r="S218" s="10"/>
      <c r="T218" s="12"/>
      <c r="U218" s="12"/>
      <c r="W218" s="12"/>
      <c r="X218" s="12"/>
      <c r="Y218" s="12"/>
      <c r="Z218" s="12"/>
      <c r="AA218" s="12"/>
      <c r="AB218" s="12"/>
      <c r="AC218" s="12"/>
      <c r="AD218" s="12"/>
      <c r="AE218" s="12"/>
      <c r="AF218" s="12"/>
      <c r="AG218" s="12"/>
      <c r="AH218" s="10"/>
      <c r="AI218" s="12"/>
      <c r="AJ218" s="10"/>
      <c r="AK218" s="10"/>
      <c r="AL218" s="10"/>
      <c r="AM218" s="10"/>
      <c r="AN218" s="12"/>
      <c r="AO218" s="15"/>
      <c r="AP218" s="15"/>
      <c r="AQ218" s="15"/>
    </row>
    <row r="219" spans="2:43">
      <c r="B219" s="12"/>
      <c r="C219" s="12"/>
      <c r="D219" s="12"/>
      <c r="E219" s="12"/>
      <c r="F219" s="12"/>
      <c r="G219" s="12"/>
      <c r="H219" s="12"/>
      <c r="I219" s="12"/>
      <c r="J219" s="12"/>
      <c r="K219" s="12"/>
      <c r="L219" s="12"/>
      <c r="M219" s="12"/>
      <c r="N219" s="10"/>
      <c r="O219" s="12"/>
      <c r="P219" s="10"/>
      <c r="Q219" s="10"/>
      <c r="R219" s="10"/>
      <c r="S219" s="10"/>
      <c r="T219" s="12"/>
      <c r="U219" s="12"/>
      <c r="W219" s="12"/>
      <c r="X219" s="12"/>
      <c r="Y219" s="12"/>
      <c r="Z219" s="12"/>
      <c r="AA219" s="12"/>
      <c r="AB219" s="12"/>
      <c r="AC219" s="12"/>
      <c r="AD219" s="12"/>
      <c r="AE219" s="12"/>
      <c r="AF219" s="12"/>
      <c r="AG219" s="12"/>
      <c r="AH219" s="10"/>
      <c r="AI219" s="12"/>
      <c r="AJ219" s="10"/>
      <c r="AK219" s="10"/>
      <c r="AL219" s="10"/>
      <c r="AM219" s="10"/>
      <c r="AN219" s="12"/>
      <c r="AO219" s="15"/>
      <c r="AP219" s="15"/>
      <c r="AQ219" s="15"/>
    </row>
    <row r="220" spans="2:43">
      <c r="B220" s="12"/>
      <c r="C220" s="12"/>
      <c r="D220" s="12"/>
      <c r="E220" s="12"/>
      <c r="F220" s="12"/>
      <c r="G220" s="12"/>
      <c r="H220" s="12"/>
      <c r="I220" s="12"/>
      <c r="J220" s="12"/>
      <c r="K220" s="12"/>
      <c r="L220" s="12"/>
      <c r="M220" s="12"/>
      <c r="N220" s="10"/>
      <c r="O220" s="12"/>
      <c r="P220" s="10"/>
      <c r="Q220" s="10"/>
      <c r="R220" s="10"/>
      <c r="S220" s="10"/>
      <c r="T220" s="12"/>
      <c r="U220" s="12"/>
      <c r="W220" s="12"/>
      <c r="X220" s="12"/>
      <c r="Y220" s="12"/>
      <c r="Z220" s="12"/>
      <c r="AA220" s="12"/>
      <c r="AB220" s="12"/>
      <c r="AC220" s="12"/>
      <c r="AD220" s="12"/>
      <c r="AE220" s="12"/>
      <c r="AF220" s="12"/>
      <c r="AG220" s="12"/>
      <c r="AH220" s="10"/>
      <c r="AI220" s="12"/>
      <c r="AJ220" s="10"/>
      <c r="AK220" s="10"/>
      <c r="AL220" s="10"/>
      <c r="AM220" s="10"/>
      <c r="AN220" s="12"/>
      <c r="AO220" s="15"/>
      <c r="AP220" s="15"/>
      <c r="AQ220" s="15"/>
    </row>
    <row r="221" spans="2:43">
      <c r="B221" s="12"/>
      <c r="C221" s="12"/>
      <c r="D221" s="12"/>
      <c r="E221" s="12"/>
      <c r="F221" s="12"/>
      <c r="G221" s="12"/>
      <c r="H221" s="12"/>
      <c r="I221" s="12"/>
      <c r="J221" s="12"/>
      <c r="K221" s="12"/>
      <c r="L221" s="12"/>
      <c r="M221" s="12"/>
      <c r="N221" s="10"/>
      <c r="O221" s="12"/>
      <c r="P221" s="10"/>
      <c r="Q221" s="10"/>
      <c r="R221" s="10"/>
      <c r="S221" s="10"/>
      <c r="T221" s="12"/>
      <c r="U221" s="12"/>
      <c r="W221" s="12"/>
      <c r="X221" s="12"/>
      <c r="Y221" s="12"/>
      <c r="Z221" s="12"/>
      <c r="AA221" s="12"/>
      <c r="AB221" s="12"/>
      <c r="AC221" s="12"/>
      <c r="AD221" s="12"/>
      <c r="AE221" s="12"/>
      <c r="AF221" s="12"/>
      <c r="AG221" s="12"/>
      <c r="AH221" s="10"/>
      <c r="AI221" s="12"/>
      <c r="AJ221" s="10"/>
      <c r="AK221" s="10"/>
      <c r="AL221" s="10"/>
      <c r="AM221" s="10"/>
      <c r="AN221" s="12"/>
      <c r="AO221" s="15"/>
      <c r="AP221" s="15"/>
      <c r="AQ221" s="15"/>
    </row>
    <row r="222" spans="2:43">
      <c r="B222" s="12"/>
      <c r="C222" s="12"/>
      <c r="D222" s="12"/>
      <c r="E222" s="12"/>
      <c r="F222" s="12"/>
      <c r="G222" s="12"/>
      <c r="H222" s="12"/>
      <c r="I222" s="12"/>
      <c r="J222" s="12"/>
      <c r="K222" s="12"/>
      <c r="L222" s="12"/>
      <c r="M222" s="12"/>
      <c r="N222" s="10"/>
      <c r="O222" s="12"/>
      <c r="P222" s="10"/>
      <c r="Q222" s="10"/>
      <c r="R222" s="10"/>
      <c r="S222" s="10"/>
      <c r="T222" s="12"/>
      <c r="U222" s="12"/>
      <c r="W222" s="12"/>
      <c r="X222" s="12"/>
      <c r="Y222" s="12"/>
      <c r="Z222" s="12"/>
      <c r="AA222" s="12"/>
      <c r="AB222" s="12"/>
      <c r="AC222" s="12"/>
      <c r="AD222" s="12"/>
      <c r="AE222" s="12"/>
      <c r="AF222" s="12"/>
      <c r="AG222" s="12"/>
      <c r="AH222" s="10"/>
      <c r="AI222" s="12"/>
      <c r="AJ222" s="10"/>
      <c r="AK222" s="10"/>
      <c r="AL222" s="10"/>
      <c r="AM222" s="10"/>
      <c r="AN222" s="12"/>
      <c r="AO222" s="15"/>
      <c r="AP222" s="15"/>
      <c r="AQ222" s="15"/>
    </row>
    <row r="223" spans="2:43">
      <c r="B223" s="12"/>
      <c r="C223" s="12"/>
      <c r="D223" s="12"/>
      <c r="E223" s="12"/>
      <c r="F223" s="12"/>
      <c r="G223" s="12"/>
      <c r="H223" s="12"/>
      <c r="I223" s="12"/>
      <c r="J223" s="12"/>
      <c r="K223" s="12"/>
      <c r="L223" s="12"/>
      <c r="M223" s="12"/>
      <c r="N223" s="10"/>
      <c r="O223" s="12"/>
      <c r="P223" s="10"/>
      <c r="Q223" s="10"/>
      <c r="R223" s="10"/>
      <c r="S223" s="10"/>
      <c r="T223" s="12"/>
      <c r="U223" s="12"/>
      <c r="W223" s="12"/>
      <c r="X223" s="12"/>
      <c r="Y223" s="12"/>
      <c r="Z223" s="12"/>
      <c r="AA223" s="12"/>
      <c r="AB223" s="12"/>
      <c r="AC223" s="12"/>
      <c r="AD223" s="12"/>
      <c r="AE223" s="12"/>
      <c r="AF223" s="12"/>
      <c r="AG223" s="12"/>
      <c r="AH223" s="10"/>
      <c r="AI223" s="12"/>
      <c r="AJ223" s="10"/>
      <c r="AK223" s="10"/>
      <c r="AL223" s="10"/>
      <c r="AM223" s="10"/>
      <c r="AN223" s="12"/>
      <c r="AO223" s="15"/>
      <c r="AP223" s="15"/>
      <c r="AQ223" s="15"/>
    </row>
    <row r="224" spans="2:43">
      <c r="B224" s="12"/>
      <c r="C224" s="12"/>
      <c r="D224" s="12"/>
      <c r="E224" s="12"/>
      <c r="F224" s="12"/>
      <c r="G224" s="12"/>
      <c r="H224" s="12"/>
      <c r="I224" s="12"/>
      <c r="J224" s="12"/>
      <c r="K224" s="12"/>
      <c r="L224" s="12"/>
      <c r="M224" s="12"/>
      <c r="N224" s="10"/>
      <c r="O224" s="12"/>
      <c r="P224" s="10"/>
      <c r="Q224" s="10"/>
      <c r="R224" s="10"/>
      <c r="S224" s="10"/>
      <c r="T224" s="12"/>
      <c r="U224" s="12"/>
      <c r="W224" s="12"/>
      <c r="X224" s="12"/>
      <c r="Y224" s="12"/>
      <c r="Z224" s="12"/>
      <c r="AA224" s="12"/>
      <c r="AB224" s="12"/>
      <c r="AC224" s="12"/>
      <c r="AD224" s="12"/>
      <c r="AE224" s="12"/>
      <c r="AF224" s="12"/>
      <c r="AG224" s="12"/>
      <c r="AH224" s="10"/>
      <c r="AI224" s="12"/>
      <c r="AJ224" s="10"/>
      <c r="AK224" s="10"/>
      <c r="AL224" s="10"/>
      <c r="AM224" s="10"/>
      <c r="AN224" s="12"/>
      <c r="AO224" s="15"/>
      <c r="AP224" s="15"/>
      <c r="AQ224" s="15"/>
    </row>
    <row r="225" spans="2:43">
      <c r="B225" s="12"/>
      <c r="C225" s="12"/>
      <c r="D225" s="12"/>
      <c r="E225" s="12"/>
      <c r="F225" s="12"/>
      <c r="G225" s="12"/>
      <c r="H225" s="12"/>
      <c r="I225" s="12"/>
      <c r="J225" s="12"/>
      <c r="K225" s="12"/>
      <c r="L225" s="12"/>
      <c r="M225" s="12"/>
      <c r="N225" s="10"/>
      <c r="O225" s="12"/>
      <c r="P225" s="10"/>
      <c r="Q225" s="10"/>
      <c r="R225" s="10"/>
      <c r="S225" s="10"/>
      <c r="T225" s="12"/>
      <c r="U225" s="12"/>
      <c r="W225" s="12"/>
      <c r="X225" s="12"/>
      <c r="Y225" s="12"/>
      <c r="Z225" s="12"/>
      <c r="AA225" s="12"/>
      <c r="AB225" s="12"/>
      <c r="AC225" s="12"/>
      <c r="AD225" s="12"/>
      <c r="AE225" s="12"/>
      <c r="AF225" s="12"/>
      <c r="AG225" s="12"/>
      <c r="AH225" s="10"/>
      <c r="AI225" s="12"/>
      <c r="AJ225" s="10"/>
      <c r="AK225" s="10"/>
      <c r="AL225" s="10"/>
      <c r="AM225" s="10"/>
      <c r="AN225" s="12"/>
      <c r="AO225" s="15"/>
      <c r="AP225" s="15"/>
      <c r="AQ225" s="15"/>
    </row>
    <row r="226" spans="2:43">
      <c r="B226" s="12"/>
      <c r="C226" s="12"/>
      <c r="D226" s="12"/>
      <c r="E226" s="12"/>
      <c r="F226" s="12"/>
      <c r="G226" s="12"/>
      <c r="H226" s="12"/>
      <c r="I226" s="12"/>
      <c r="J226" s="12"/>
      <c r="K226" s="12"/>
      <c r="L226" s="12"/>
      <c r="M226" s="12"/>
      <c r="N226" s="10"/>
      <c r="O226" s="12"/>
      <c r="P226" s="10"/>
      <c r="Q226" s="10"/>
      <c r="R226" s="10"/>
      <c r="S226" s="10"/>
      <c r="T226" s="12"/>
      <c r="U226" s="12"/>
      <c r="W226" s="12"/>
      <c r="X226" s="12"/>
      <c r="Y226" s="12"/>
      <c r="Z226" s="12"/>
      <c r="AA226" s="12"/>
      <c r="AB226" s="12"/>
      <c r="AC226" s="12"/>
      <c r="AD226" s="12"/>
      <c r="AE226" s="12"/>
      <c r="AF226" s="12"/>
      <c r="AG226" s="12"/>
      <c r="AH226" s="10"/>
      <c r="AI226" s="12"/>
      <c r="AJ226" s="10"/>
      <c r="AK226" s="10"/>
      <c r="AL226" s="10"/>
      <c r="AM226" s="10"/>
      <c r="AN226" s="12"/>
      <c r="AO226" s="15"/>
      <c r="AP226" s="15"/>
      <c r="AQ226" s="15"/>
    </row>
    <row r="227" spans="2:43">
      <c r="B227" s="12"/>
      <c r="C227" s="12"/>
      <c r="D227" s="12"/>
      <c r="E227" s="12"/>
      <c r="F227" s="12"/>
      <c r="G227" s="12"/>
      <c r="H227" s="12"/>
      <c r="I227" s="12"/>
      <c r="J227" s="12"/>
      <c r="K227" s="12"/>
      <c r="L227" s="12"/>
      <c r="M227" s="12"/>
      <c r="N227" s="10"/>
      <c r="O227" s="12"/>
      <c r="P227" s="10"/>
      <c r="Q227" s="10"/>
      <c r="R227" s="10"/>
      <c r="S227" s="10"/>
      <c r="T227" s="12"/>
      <c r="U227" s="12"/>
      <c r="W227" s="12"/>
      <c r="X227" s="12"/>
      <c r="Y227" s="12"/>
      <c r="Z227" s="12"/>
      <c r="AA227" s="12"/>
      <c r="AB227" s="12"/>
      <c r="AC227" s="12"/>
      <c r="AD227" s="12"/>
      <c r="AE227" s="12"/>
      <c r="AF227" s="12"/>
      <c r="AG227" s="12"/>
      <c r="AH227" s="10"/>
      <c r="AI227" s="12"/>
      <c r="AJ227" s="10"/>
      <c r="AK227" s="10"/>
      <c r="AL227" s="10"/>
      <c r="AM227" s="10"/>
      <c r="AN227" s="12"/>
      <c r="AO227" s="15"/>
      <c r="AP227" s="15"/>
      <c r="AQ227" s="15"/>
    </row>
    <row r="228" spans="2:43">
      <c r="B228" s="12"/>
      <c r="C228" s="12"/>
      <c r="D228" s="12"/>
      <c r="E228" s="12"/>
      <c r="F228" s="12"/>
      <c r="G228" s="12"/>
      <c r="H228" s="12"/>
      <c r="I228" s="12"/>
      <c r="J228" s="12"/>
      <c r="K228" s="12"/>
      <c r="L228" s="12"/>
      <c r="M228" s="12"/>
      <c r="N228" s="10"/>
      <c r="O228" s="12"/>
      <c r="P228" s="10"/>
      <c r="Q228" s="10"/>
      <c r="R228" s="10"/>
      <c r="S228" s="10"/>
      <c r="T228" s="12"/>
      <c r="U228" s="12"/>
      <c r="W228" s="12"/>
      <c r="X228" s="12"/>
      <c r="Y228" s="12"/>
      <c r="Z228" s="12"/>
      <c r="AA228" s="12"/>
      <c r="AB228" s="12"/>
      <c r="AC228" s="12"/>
      <c r="AD228" s="12"/>
      <c r="AE228" s="12"/>
      <c r="AF228" s="12"/>
      <c r="AG228" s="12"/>
      <c r="AH228" s="10"/>
      <c r="AI228" s="12"/>
      <c r="AJ228" s="10"/>
      <c r="AK228" s="10"/>
      <c r="AL228" s="10"/>
      <c r="AM228" s="10"/>
      <c r="AN228" s="12"/>
      <c r="AO228" s="15"/>
      <c r="AP228" s="15"/>
      <c r="AQ228" s="15"/>
    </row>
    <row r="229" spans="2:43">
      <c r="B229" s="12"/>
      <c r="C229" s="12"/>
      <c r="D229" s="12"/>
      <c r="E229" s="12"/>
      <c r="F229" s="12"/>
      <c r="G229" s="12"/>
      <c r="H229" s="12"/>
      <c r="I229" s="12"/>
      <c r="J229" s="12"/>
      <c r="K229" s="12"/>
      <c r="L229" s="12"/>
      <c r="M229" s="12"/>
      <c r="N229" s="10"/>
      <c r="O229" s="12"/>
      <c r="P229" s="10"/>
      <c r="Q229" s="10"/>
      <c r="R229" s="10"/>
      <c r="S229" s="10"/>
      <c r="T229" s="12"/>
      <c r="U229" s="12"/>
      <c r="W229" s="12"/>
      <c r="X229" s="12"/>
      <c r="Y229" s="12"/>
      <c r="Z229" s="12"/>
      <c r="AA229" s="12"/>
      <c r="AB229" s="12"/>
      <c r="AC229" s="12"/>
      <c r="AD229" s="12"/>
      <c r="AE229" s="12"/>
      <c r="AF229" s="12"/>
      <c r="AG229" s="12"/>
      <c r="AH229" s="10"/>
      <c r="AI229" s="12"/>
      <c r="AJ229" s="10"/>
      <c r="AK229" s="10"/>
      <c r="AL229" s="10"/>
      <c r="AM229" s="10"/>
      <c r="AN229" s="12"/>
      <c r="AO229" s="15"/>
      <c r="AP229" s="15"/>
      <c r="AQ229" s="15"/>
    </row>
    <row r="230" spans="2:43">
      <c r="B230" s="12"/>
      <c r="C230" s="12"/>
      <c r="D230" s="12"/>
      <c r="E230" s="12"/>
      <c r="F230" s="12"/>
      <c r="G230" s="12"/>
      <c r="H230" s="12"/>
      <c r="I230" s="12"/>
      <c r="J230" s="12"/>
      <c r="K230" s="12"/>
      <c r="L230" s="12"/>
      <c r="M230" s="12"/>
      <c r="N230" s="10"/>
      <c r="O230" s="12"/>
      <c r="P230" s="10"/>
      <c r="Q230" s="10"/>
      <c r="R230" s="10"/>
      <c r="S230" s="10"/>
      <c r="T230" s="12"/>
      <c r="U230" s="12"/>
      <c r="W230" s="12"/>
      <c r="X230" s="12"/>
      <c r="Y230" s="12"/>
      <c r="Z230" s="12"/>
      <c r="AA230" s="12"/>
      <c r="AB230" s="12"/>
      <c r="AC230" s="12"/>
      <c r="AD230" s="12"/>
      <c r="AE230" s="12"/>
      <c r="AF230" s="12"/>
      <c r="AG230" s="12"/>
      <c r="AH230" s="10"/>
      <c r="AI230" s="12"/>
      <c r="AJ230" s="10"/>
      <c r="AK230" s="10"/>
      <c r="AL230" s="10"/>
      <c r="AM230" s="10"/>
      <c r="AN230" s="12"/>
      <c r="AO230" s="15"/>
      <c r="AP230" s="15"/>
      <c r="AQ230" s="15"/>
    </row>
    <row r="231" spans="2:43">
      <c r="B231" s="12"/>
      <c r="C231" s="12"/>
      <c r="D231" s="12"/>
      <c r="E231" s="12"/>
      <c r="F231" s="12"/>
      <c r="G231" s="12"/>
      <c r="H231" s="12"/>
      <c r="I231" s="12"/>
      <c r="J231" s="12"/>
      <c r="K231" s="12"/>
      <c r="L231" s="12"/>
      <c r="M231" s="12"/>
      <c r="N231" s="10"/>
      <c r="O231" s="12"/>
      <c r="P231" s="10"/>
      <c r="Q231" s="10"/>
      <c r="R231" s="10"/>
      <c r="S231" s="10"/>
      <c r="T231" s="12"/>
      <c r="U231" s="12"/>
      <c r="W231" s="12"/>
      <c r="X231" s="12"/>
      <c r="Y231" s="12"/>
      <c r="Z231" s="12"/>
      <c r="AA231" s="12"/>
      <c r="AB231" s="12"/>
      <c r="AC231" s="12"/>
      <c r="AD231" s="12"/>
      <c r="AE231" s="12"/>
      <c r="AF231" s="12"/>
      <c r="AG231" s="12"/>
      <c r="AH231" s="10"/>
      <c r="AI231" s="12"/>
      <c r="AJ231" s="10"/>
      <c r="AK231" s="10"/>
      <c r="AL231" s="10"/>
      <c r="AM231" s="10"/>
      <c r="AN231" s="12"/>
      <c r="AO231" s="15"/>
      <c r="AP231" s="15"/>
      <c r="AQ231" s="15"/>
    </row>
    <row r="232" spans="2:43">
      <c r="B232" s="12"/>
      <c r="C232" s="12"/>
      <c r="D232" s="12"/>
      <c r="E232" s="12"/>
      <c r="F232" s="12"/>
      <c r="G232" s="12"/>
      <c r="H232" s="12"/>
      <c r="I232" s="12"/>
      <c r="J232" s="12"/>
      <c r="K232" s="12"/>
      <c r="L232" s="12"/>
      <c r="M232" s="12"/>
      <c r="N232" s="10"/>
      <c r="O232" s="12"/>
      <c r="P232" s="10"/>
      <c r="Q232" s="10"/>
      <c r="R232" s="10"/>
      <c r="S232" s="10"/>
      <c r="T232" s="12"/>
      <c r="U232" s="12"/>
      <c r="W232" s="12"/>
      <c r="X232" s="12"/>
      <c r="Y232" s="12"/>
      <c r="Z232" s="12"/>
      <c r="AA232" s="12"/>
      <c r="AB232" s="12"/>
      <c r="AC232" s="12"/>
      <c r="AD232" s="12"/>
      <c r="AE232" s="12"/>
      <c r="AF232" s="12"/>
      <c r="AG232" s="12"/>
      <c r="AH232" s="10"/>
      <c r="AI232" s="12"/>
      <c r="AJ232" s="10"/>
      <c r="AK232" s="10"/>
      <c r="AL232" s="10"/>
      <c r="AM232" s="10"/>
      <c r="AN232" s="12"/>
      <c r="AO232" s="15"/>
      <c r="AP232" s="15"/>
      <c r="AQ232" s="15"/>
    </row>
    <row r="233" spans="2:43">
      <c r="B233" s="12"/>
      <c r="C233" s="12"/>
      <c r="D233" s="12"/>
      <c r="E233" s="12"/>
      <c r="F233" s="12"/>
      <c r="G233" s="12"/>
      <c r="H233" s="12"/>
      <c r="I233" s="12"/>
      <c r="J233" s="12"/>
      <c r="K233" s="12"/>
      <c r="L233" s="12"/>
      <c r="M233" s="12"/>
      <c r="N233" s="10"/>
      <c r="O233" s="12"/>
      <c r="P233" s="10"/>
      <c r="Q233" s="10"/>
      <c r="R233" s="10"/>
      <c r="S233" s="10"/>
      <c r="T233" s="12"/>
      <c r="U233" s="12"/>
      <c r="W233" s="12"/>
      <c r="X233" s="12"/>
      <c r="Y233" s="12"/>
      <c r="Z233" s="12"/>
      <c r="AA233" s="12"/>
      <c r="AB233" s="12"/>
      <c r="AC233" s="12"/>
      <c r="AD233" s="12"/>
      <c r="AE233" s="12"/>
      <c r="AF233" s="12"/>
      <c r="AG233" s="12"/>
      <c r="AH233" s="10"/>
      <c r="AI233" s="12"/>
      <c r="AJ233" s="10"/>
      <c r="AK233" s="10"/>
      <c r="AL233" s="10"/>
      <c r="AM233" s="10"/>
      <c r="AN233" s="12"/>
      <c r="AO233" s="15"/>
      <c r="AP233" s="15"/>
      <c r="AQ233" s="15"/>
    </row>
    <row r="234" spans="2:43">
      <c r="B234" s="12"/>
      <c r="C234" s="12"/>
      <c r="D234" s="12"/>
      <c r="E234" s="12"/>
      <c r="F234" s="12"/>
      <c r="G234" s="12"/>
      <c r="H234" s="12"/>
      <c r="I234" s="12"/>
      <c r="J234" s="12"/>
      <c r="K234" s="12"/>
      <c r="L234" s="12"/>
      <c r="M234" s="12"/>
      <c r="N234" s="10"/>
      <c r="O234" s="12"/>
      <c r="P234" s="10"/>
      <c r="Q234" s="10"/>
      <c r="R234" s="10"/>
      <c r="S234" s="10"/>
      <c r="T234" s="12"/>
      <c r="U234" s="12"/>
      <c r="W234" s="12"/>
      <c r="X234" s="12"/>
      <c r="Y234" s="12"/>
      <c r="Z234" s="12"/>
      <c r="AA234" s="12"/>
      <c r="AB234" s="12"/>
      <c r="AC234" s="12"/>
      <c r="AD234" s="12"/>
      <c r="AE234" s="12"/>
      <c r="AF234" s="12"/>
      <c r="AG234" s="12"/>
      <c r="AH234" s="10"/>
      <c r="AI234" s="12"/>
      <c r="AJ234" s="10"/>
      <c r="AK234" s="10"/>
      <c r="AL234" s="10"/>
      <c r="AM234" s="10"/>
      <c r="AN234" s="12"/>
      <c r="AO234" s="15"/>
      <c r="AP234" s="15"/>
      <c r="AQ234" s="15"/>
    </row>
    <row r="235" spans="2:43">
      <c r="B235" s="12"/>
      <c r="C235" s="12"/>
      <c r="D235" s="12"/>
      <c r="E235" s="12"/>
      <c r="F235" s="12"/>
      <c r="G235" s="12"/>
      <c r="H235" s="12"/>
      <c r="I235" s="12"/>
      <c r="J235" s="12"/>
      <c r="K235" s="12"/>
      <c r="L235" s="12"/>
      <c r="M235" s="12"/>
      <c r="N235" s="10"/>
      <c r="O235" s="12"/>
      <c r="P235" s="10"/>
      <c r="Q235" s="10"/>
      <c r="R235" s="10"/>
      <c r="S235" s="10"/>
      <c r="T235" s="12"/>
      <c r="U235" s="12"/>
      <c r="W235" s="12"/>
      <c r="X235" s="12"/>
      <c r="Y235" s="12"/>
      <c r="Z235" s="12"/>
      <c r="AA235" s="12"/>
      <c r="AB235" s="12"/>
      <c r="AC235" s="12"/>
      <c r="AD235" s="12"/>
      <c r="AE235" s="12"/>
      <c r="AF235" s="12"/>
      <c r="AG235" s="12"/>
      <c r="AH235" s="10"/>
      <c r="AI235" s="12"/>
      <c r="AJ235" s="10"/>
      <c r="AK235" s="10"/>
      <c r="AL235" s="10"/>
      <c r="AM235" s="10"/>
      <c r="AN235" s="12"/>
      <c r="AO235" s="15"/>
      <c r="AP235" s="15"/>
      <c r="AQ235" s="15"/>
    </row>
    <row r="236" spans="2:43">
      <c r="B236" s="12"/>
      <c r="C236" s="12"/>
      <c r="D236" s="12"/>
      <c r="E236" s="12"/>
      <c r="F236" s="12"/>
      <c r="G236" s="12"/>
      <c r="H236" s="12"/>
      <c r="I236" s="12"/>
      <c r="J236" s="12"/>
      <c r="K236" s="12"/>
      <c r="L236" s="12"/>
      <c r="M236" s="12"/>
      <c r="N236" s="10"/>
      <c r="O236" s="12"/>
      <c r="P236" s="10"/>
      <c r="Q236" s="10"/>
      <c r="R236" s="10"/>
      <c r="S236" s="10"/>
      <c r="T236" s="12"/>
      <c r="U236" s="12"/>
      <c r="W236" s="12"/>
      <c r="X236" s="12"/>
      <c r="Y236" s="12"/>
      <c r="Z236" s="12"/>
      <c r="AA236" s="12"/>
      <c r="AB236" s="12"/>
      <c r="AC236" s="12"/>
      <c r="AD236" s="12"/>
      <c r="AE236" s="12"/>
      <c r="AF236" s="12"/>
      <c r="AG236" s="12"/>
      <c r="AH236" s="10"/>
      <c r="AI236" s="12"/>
      <c r="AJ236" s="10"/>
      <c r="AK236" s="10"/>
      <c r="AL236" s="10"/>
      <c r="AM236" s="10"/>
      <c r="AN236" s="12"/>
      <c r="AO236" s="15"/>
      <c r="AP236" s="15"/>
      <c r="AQ236" s="15"/>
    </row>
    <row r="237" spans="2:43">
      <c r="B237" s="12"/>
      <c r="C237" s="12"/>
      <c r="D237" s="12"/>
      <c r="E237" s="12"/>
      <c r="F237" s="12"/>
      <c r="G237" s="12"/>
      <c r="H237" s="12"/>
      <c r="I237" s="12"/>
      <c r="J237" s="12"/>
      <c r="K237" s="12"/>
      <c r="L237" s="12"/>
      <c r="M237" s="12"/>
      <c r="N237" s="10"/>
      <c r="O237" s="12"/>
      <c r="P237" s="10"/>
      <c r="Q237" s="10"/>
      <c r="R237" s="10"/>
      <c r="S237" s="10"/>
      <c r="T237" s="12"/>
      <c r="U237" s="12"/>
      <c r="W237" s="12"/>
      <c r="X237" s="12"/>
      <c r="Y237" s="12"/>
      <c r="Z237" s="12"/>
      <c r="AA237" s="12"/>
      <c r="AB237" s="12"/>
      <c r="AC237" s="12"/>
      <c r="AD237" s="12"/>
      <c r="AE237" s="12"/>
      <c r="AF237" s="12"/>
      <c r="AG237" s="12"/>
      <c r="AH237" s="10"/>
      <c r="AI237" s="12"/>
      <c r="AJ237" s="10"/>
      <c r="AK237" s="10"/>
      <c r="AL237" s="10"/>
      <c r="AM237" s="10"/>
      <c r="AN237" s="12"/>
      <c r="AO237" s="15"/>
      <c r="AP237" s="15"/>
      <c r="AQ237" s="15"/>
    </row>
  </sheetData>
  <sheetProtection formatCells="0"/>
  <protectedRanges>
    <protectedRange sqref="F4:M4" name="西暦"/>
    <protectedRange sqref="E1 K1 T1:U1 AN1 BJ1" name="記入範囲１"/>
    <protectedRange sqref="BD101:BD104 AU91:BB93 BD91:BD93 AU106:BB108 BD106:BD108 O69:O72 Z24:AG26 AI24:AI26 Z34:AG34 AI34 AI45:AI48 Z28:AG30 AI28:AI30 Z32:AG32 AI32 Z21:AG22 AI21:AI22 Z17:AG19 AI17:AI19 Z36:AG41 AI36:AI41 AU86:BB89 BD86:BD89 AU95:BB99 BD95:BD99 AU101:BB104 AI50 AU38:BB44 F70:M71 O67 AU28:BB29 BD28:BD29 F74:M79 O74:O79 F12:M16 O12:O16 F36:M43 O36:O43 O47:O51 O34 O18:O20 F47:M51 F18:M20 H35:M35 F34:M34 F46:G46 I46:M46 F22:M24 O22:O24 O26:O28 F26:M28 F30:M31 O30:O31 AU46:BB51 AU31:BB35 BD31:BD35 AU60:BB63 BD60:BD63 BD65:BD67 AU53:BB58 BD53:BD58 Z45:AG46 AU12:BB17 BD12:BD17 Z10:AG15 AI10:AI15 AU79:BB81 BD79:BD81 BD20 AU20:BB20 AU22:BB26 BD22:BD26 AU45:AV45 BD38:BD51 BD70:BD75 AU69:BB72 AU65:BB67" name="範囲2"/>
    <protectedRange sqref="Z65:AG71 AI65:AI71 AI53:AI63 Z53:AG63" name="範囲3_2"/>
  </protectedRanges>
  <mergeCells count="148">
    <mergeCell ref="AD5:AE5"/>
    <mergeCell ref="AF5:AG5"/>
    <mergeCell ref="AY1:BD1"/>
    <mergeCell ref="BF1:BG1"/>
    <mergeCell ref="BH1:BI1"/>
    <mergeCell ref="B3:E3"/>
    <mergeCell ref="F3:M3"/>
    <mergeCell ref="N3:N6"/>
    <mergeCell ref="O3:O6"/>
    <mergeCell ref="P3:P6"/>
    <mergeCell ref="Q3:Q6"/>
    <mergeCell ref="R3:R5"/>
    <mergeCell ref="AA1:AD1"/>
    <mergeCell ref="AE1:AJ1"/>
    <mergeCell ref="AK1:AL1"/>
    <mergeCell ref="AM1:AN1"/>
    <mergeCell ref="AQ1:AS1"/>
    <mergeCell ref="AU1:AX1"/>
    <mergeCell ref="B1:D1"/>
    <mergeCell ref="G1:J1"/>
    <mergeCell ref="K1:P1"/>
    <mergeCell ref="Q1:R1"/>
    <mergeCell ref="S1:T1"/>
    <mergeCell ref="W1:X1"/>
    <mergeCell ref="BH3:BH6"/>
    <mergeCell ref="BI3:BI5"/>
    <mergeCell ref="B4:E5"/>
    <mergeCell ref="F4:G4"/>
    <mergeCell ref="H4:I4"/>
    <mergeCell ref="J4:K4"/>
    <mergeCell ref="L4:M4"/>
    <mergeCell ref="W4:Y5"/>
    <mergeCell ref="Z4:AA4"/>
    <mergeCell ref="AB4:AC4"/>
    <mergeCell ref="AU3:BB3"/>
    <mergeCell ref="BC3:BC6"/>
    <mergeCell ref="BD3:BD7"/>
    <mergeCell ref="BE3:BE6"/>
    <mergeCell ref="BF3:BF6"/>
    <mergeCell ref="BG3:BG5"/>
    <mergeCell ref="AU4:AV4"/>
    <mergeCell ref="AW4:AX4"/>
    <mergeCell ref="AY4:AZ4"/>
    <mergeCell ref="BA4:BB4"/>
    <mergeCell ref="AJ3:AJ6"/>
    <mergeCell ref="AK3:AK6"/>
    <mergeCell ref="AL3:AL6"/>
    <mergeCell ref="AM3:AM6"/>
    <mergeCell ref="AU5:AV5"/>
    <mergeCell ref="AW5:AX5"/>
    <mergeCell ref="AY5:AZ5"/>
    <mergeCell ref="BA5:BB5"/>
    <mergeCell ref="C6:E6"/>
    <mergeCell ref="X6:Y6"/>
    <mergeCell ref="AR6:AT6"/>
    <mergeCell ref="F5:G5"/>
    <mergeCell ref="H5:I5"/>
    <mergeCell ref="J5:K5"/>
    <mergeCell ref="L5:M5"/>
    <mergeCell ref="Z5:AA5"/>
    <mergeCell ref="AB5:AC5"/>
    <mergeCell ref="AN3:AN6"/>
    <mergeCell ref="AQ3:AT3"/>
    <mergeCell ref="AQ4:AT5"/>
    <mergeCell ref="S3:S6"/>
    <mergeCell ref="T3:T5"/>
    <mergeCell ref="W3:Y3"/>
    <mergeCell ref="Z3:AG3"/>
    <mergeCell ref="AH3:AH6"/>
    <mergeCell ref="AI3:AI7"/>
    <mergeCell ref="AD4:AE4"/>
    <mergeCell ref="AF4:AG4"/>
    <mergeCell ref="F7:M7"/>
    <mergeCell ref="B8:B51"/>
    <mergeCell ref="F8:M8"/>
    <mergeCell ref="W8:W46"/>
    <mergeCell ref="Z8:AG8"/>
    <mergeCell ref="AQ8:AQ67"/>
    <mergeCell ref="C32:C51"/>
    <mergeCell ref="E55:I55"/>
    <mergeCell ref="J55:K55"/>
    <mergeCell ref="L55:N55"/>
    <mergeCell ref="AU8:BB8"/>
    <mergeCell ref="F9:M9"/>
    <mergeCell ref="X9:X34"/>
    <mergeCell ref="AR9:AS10"/>
    <mergeCell ref="C10:C28"/>
    <mergeCell ref="F10:N10"/>
    <mergeCell ref="D25:D28"/>
    <mergeCell ref="AR27:AS29"/>
    <mergeCell ref="AU27:AW27"/>
    <mergeCell ref="AX27:AY27"/>
    <mergeCell ref="BL10:BT10"/>
    <mergeCell ref="D11:D16"/>
    <mergeCell ref="AR11:AR26"/>
    <mergeCell ref="AU11:BB11"/>
    <mergeCell ref="AX12:AY12"/>
    <mergeCell ref="BA12:BB12"/>
    <mergeCell ref="D17:D20"/>
    <mergeCell ref="AS21:AS23"/>
    <mergeCell ref="BH22:BH23"/>
    <mergeCell ref="AS24:AS26"/>
    <mergeCell ref="BA27:BB27"/>
    <mergeCell ref="BG28:BG29"/>
    <mergeCell ref="BH28:BH29"/>
    <mergeCell ref="D29:D31"/>
    <mergeCell ref="R30:R31"/>
    <mergeCell ref="AR30:AR66"/>
    <mergeCell ref="D33:D43"/>
    <mergeCell ref="AF33:AG33"/>
    <mergeCell ref="AF34:AG34"/>
    <mergeCell ref="X35:X46"/>
    <mergeCell ref="BG35:BG36"/>
    <mergeCell ref="BG37:BG38"/>
    <mergeCell ref="BG39:BG40"/>
    <mergeCell ref="D45:D51"/>
    <mergeCell ref="BG48:BG52"/>
    <mergeCell ref="W51:W71"/>
    <mergeCell ref="X51:AI51"/>
    <mergeCell ref="X52:X63"/>
    <mergeCell ref="Y52:AH52"/>
    <mergeCell ref="D55:D70"/>
    <mergeCell ref="O55:R55"/>
    <mergeCell ref="BG55:BG58"/>
    <mergeCell ref="BI55:BI58"/>
    <mergeCell ref="E56:E57"/>
    <mergeCell ref="F56:G56"/>
    <mergeCell ref="H56:I56"/>
    <mergeCell ref="J56:K56"/>
    <mergeCell ref="L56:M56"/>
    <mergeCell ref="O56:T56"/>
    <mergeCell ref="O57:T57"/>
    <mergeCell ref="BG65:BG67"/>
    <mergeCell ref="R66:R67"/>
    <mergeCell ref="E68:N68"/>
    <mergeCell ref="AQ68:AS72"/>
    <mergeCell ref="AT68:AZ68"/>
    <mergeCell ref="BA68:BB68"/>
    <mergeCell ref="P70:T70"/>
    <mergeCell ref="C72:T76"/>
    <mergeCell ref="O58:T58"/>
    <mergeCell ref="O59:T59"/>
    <mergeCell ref="O60:T62"/>
    <mergeCell ref="O63:T63"/>
    <mergeCell ref="X64:X70"/>
    <mergeCell ref="Y64:AH64"/>
    <mergeCell ref="P65:R65"/>
    <mergeCell ref="S65:T67"/>
  </mergeCells>
  <phoneticPr fontId="1"/>
  <conditionalFormatting sqref="Z11:AG11 AK11:AL11">
    <cfRule type="colorScale" priority="1">
      <colorScale>
        <cfvo type="min"/>
        <cfvo type="percentile" val="50"/>
        <cfvo type="max"/>
        <color rgb="FFF8696B"/>
        <color rgb="FFFCFCFF"/>
        <color rgb="FF63BE7B"/>
      </colorScale>
    </cfRule>
  </conditionalFormatting>
  <pageMargins left="0.79" right="0.35" top="0.52" bottom="0.18" header="0.17" footer="0.17"/>
  <pageSetup paperSize="9" scale="83" fitToHeight="0" orientation="portrait" r:id="rId1"/>
  <colBreaks count="3" manualBreakCount="3">
    <brk id="21" max="76" man="1"/>
    <brk id="41" max="76" man="1"/>
    <brk id="62" max="7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3DFA9-0C70-4D24-8D99-6AE63DF1C911}">
  <sheetPr>
    <tabColor theme="3" tint="0.39997558519241921"/>
  </sheetPr>
  <dimension ref="A1:BZ237"/>
  <sheetViews>
    <sheetView zoomScale="85" zoomScaleNormal="85" zoomScaleSheetLayoutView="85" workbookViewId="0">
      <selection activeCell="AO68" sqref="AO68"/>
    </sheetView>
  </sheetViews>
  <sheetFormatPr defaultRowHeight="13.5"/>
  <cols>
    <col min="1" max="1" width="0.75" style="2" customWidth="1"/>
    <col min="2" max="3" width="3.125" style="2" customWidth="1"/>
    <col min="4" max="4" width="3.5" style="2" customWidth="1"/>
    <col min="5" max="5" width="16.5" style="2" customWidth="1"/>
    <col min="6" max="13" width="2.75" style="2" customWidth="1"/>
    <col min="14" max="14" width="3.25" style="47" customWidth="1"/>
    <col min="15" max="15" width="3.625" style="2" customWidth="1"/>
    <col min="16" max="16" width="3.75" style="47" customWidth="1"/>
    <col min="17" max="17" width="3.875" style="47" customWidth="1"/>
    <col min="18" max="18" width="11.5" style="47" customWidth="1"/>
    <col min="19" max="19" width="3.625" style="47" customWidth="1"/>
    <col min="20" max="20" width="9.25" style="2" customWidth="1"/>
    <col min="21" max="21" width="1.25" style="42" customWidth="1"/>
    <col min="22" max="22" width="1.25" style="2" customWidth="1"/>
    <col min="23" max="23" width="2.75" style="2" customWidth="1"/>
    <col min="24" max="24" width="3.625" style="2" customWidth="1"/>
    <col min="25" max="25" width="3.5" style="2" customWidth="1"/>
    <col min="26" max="26" width="20.375" style="2" customWidth="1"/>
    <col min="27" max="34" width="2.75" style="2" customWidth="1"/>
    <col min="35" max="35" width="3.25" style="47" customWidth="1"/>
    <col min="36" max="36" width="3.625" style="2" customWidth="1"/>
    <col min="37" max="37" width="3.75" style="47" customWidth="1"/>
    <col min="38" max="38" width="3.875" style="47" customWidth="1"/>
    <col min="39" max="39" width="11.5" style="47" customWidth="1"/>
    <col min="40" max="40" width="3.625" style="47" customWidth="1"/>
    <col min="41" max="41" width="8" style="2" customWidth="1"/>
    <col min="42" max="43" width="1.875" style="17" customWidth="1"/>
    <col min="44" max="44" width="2.75" style="17" customWidth="1"/>
    <col min="45" max="45" width="3.25" style="17" customWidth="1"/>
    <col min="46" max="46" width="3.25" style="2" customWidth="1"/>
    <col min="47" max="47" width="18" style="118" customWidth="1"/>
    <col min="48" max="55" width="2.625" style="2" customWidth="1"/>
    <col min="56" max="56" width="3" style="2" customWidth="1"/>
    <col min="57" max="57" width="3.625" style="2" customWidth="1"/>
    <col min="58" max="58" width="4" style="2" customWidth="1"/>
    <col min="59" max="59" width="3.375" style="2" customWidth="1"/>
    <col min="60" max="60" width="10" style="42" customWidth="1"/>
    <col min="61" max="61" width="3.75" style="2" customWidth="1"/>
    <col min="62" max="62" width="11.125" style="2" customWidth="1"/>
    <col min="63" max="63" width="19.75" style="42" customWidth="1"/>
    <col min="64" max="64" width="1.75" style="2" customWidth="1"/>
    <col min="65" max="65" width="4.5" style="2" customWidth="1"/>
    <col min="66" max="67" width="1.375" style="2" customWidth="1"/>
    <col min="68" max="68" width="16.125" style="2" customWidth="1"/>
    <col min="69" max="69" width="10.25" style="2" customWidth="1"/>
    <col min="70" max="71" width="2.75" style="2" customWidth="1"/>
    <col min="72" max="73" width="3.375" style="2" customWidth="1"/>
    <col min="74" max="74" width="0.625" style="2" customWidth="1"/>
    <col min="75" max="75" width="13.5" style="2" customWidth="1"/>
    <col min="76" max="76" width="8.375" style="2" customWidth="1"/>
    <col min="77" max="16384" width="9" style="2"/>
  </cols>
  <sheetData>
    <row r="1" spans="1:78" s="69" customFormat="1" ht="16.5" customHeight="1" thickTop="1" thickBot="1">
      <c r="B1" s="2208" t="s">
        <v>60</v>
      </c>
      <c r="C1" s="2208"/>
      <c r="D1" s="2208"/>
      <c r="E1" s="110"/>
      <c r="F1" s="70"/>
      <c r="G1" s="2208" t="s">
        <v>61</v>
      </c>
      <c r="H1" s="2208"/>
      <c r="I1" s="2208"/>
      <c r="J1" s="2208"/>
      <c r="K1" s="2210"/>
      <c r="L1" s="2211"/>
      <c r="M1" s="2211"/>
      <c r="N1" s="2211"/>
      <c r="O1" s="2211"/>
      <c r="P1" s="2212"/>
      <c r="Q1" s="2213" t="s">
        <v>87</v>
      </c>
      <c r="R1" s="2214"/>
      <c r="S1" s="2023"/>
      <c r="T1" s="2024"/>
      <c r="U1" s="388"/>
      <c r="W1" s="2208" t="s">
        <v>60</v>
      </c>
      <c r="X1" s="2208"/>
      <c r="Y1" s="2208"/>
      <c r="Z1" s="156" t="str">
        <f>IF($E1&lt;&gt;"",$E1,"")</f>
        <v/>
      </c>
      <c r="AA1" s="70"/>
      <c r="AB1" s="2208" t="s">
        <v>61</v>
      </c>
      <c r="AC1" s="2208"/>
      <c r="AD1" s="2208"/>
      <c r="AE1" s="2208"/>
      <c r="AF1" s="2209" t="str">
        <f>IF($K1&lt;&gt;"",$K1,"")</f>
        <v/>
      </c>
      <c r="AG1" s="2209"/>
      <c r="AH1" s="2209"/>
      <c r="AI1" s="2209"/>
      <c r="AJ1" s="2209"/>
      <c r="AK1" s="2209"/>
      <c r="AL1" s="2208" t="s">
        <v>87</v>
      </c>
      <c r="AM1" s="2208"/>
      <c r="AN1" s="2009" t="str">
        <f>IF($S1&lt;&gt;"",$S1,"")</f>
        <v/>
      </c>
      <c r="AO1" s="2009"/>
      <c r="AR1" s="2208" t="s">
        <v>60</v>
      </c>
      <c r="AS1" s="2208"/>
      <c r="AT1" s="2208"/>
      <c r="AU1" s="156" t="str">
        <f>IF($E1&lt;&gt;"",$E1,"")</f>
        <v/>
      </c>
      <c r="AV1" s="2208" t="s">
        <v>61</v>
      </c>
      <c r="AW1" s="2208"/>
      <c r="AX1" s="2208"/>
      <c r="AY1" s="2208"/>
      <c r="AZ1" s="2209" t="str">
        <f>IF($K1&lt;&gt;"",$K1,"")</f>
        <v/>
      </c>
      <c r="BA1" s="2209"/>
      <c r="BB1" s="2209"/>
      <c r="BC1" s="2209"/>
      <c r="BD1" s="2209"/>
      <c r="BE1" s="2209"/>
      <c r="BF1" s="70"/>
      <c r="BG1" s="2208" t="s">
        <v>59</v>
      </c>
      <c r="BH1" s="2208"/>
      <c r="BI1" s="2009" t="str">
        <f>IF($S1&lt;&gt;"",$S1,"")</f>
        <v/>
      </c>
      <c r="BJ1" s="2009"/>
      <c r="BK1" s="1030"/>
    </row>
    <row r="2" spans="1:78" ht="4.5" customHeight="1" thickTop="1" thickBot="1">
      <c r="F2" s="37"/>
      <c r="G2" s="37"/>
      <c r="H2" s="37"/>
      <c r="I2" s="37"/>
      <c r="J2" s="37"/>
      <c r="K2" s="37"/>
      <c r="L2" s="37"/>
      <c r="M2" s="37"/>
      <c r="N2" s="661"/>
      <c r="O2" s="36"/>
      <c r="P2" s="661"/>
      <c r="Q2" s="661"/>
      <c r="R2" s="661"/>
      <c r="S2" s="661"/>
      <c r="T2" s="37"/>
      <c r="U2" s="12"/>
      <c r="AA2" s="37"/>
      <c r="AB2" s="37"/>
      <c r="AC2" s="37"/>
      <c r="AD2" s="37"/>
      <c r="AE2" s="37"/>
      <c r="AF2" s="37"/>
      <c r="AG2" s="37"/>
      <c r="AH2" s="37"/>
      <c r="AI2" s="661"/>
      <c r="AJ2" s="36"/>
      <c r="AK2" s="661"/>
      <c r="AL2" s="661"/>
      <c r="AM2" s="661"/>
      <c r="AN2" s="661"/>
      <c r="AO2" s="37"/>
      <c r="AR2" s="38"/>
      <c r="AS2" s="38"/>
      <c r="AT2" s="37"/>
      <c r="AU2" s="115"/>
      <c r="AV2" s="37"/>
      <c r="AW2" s="37"/>
      <c r="AX2" s="37"/>
      <c r="AY2" s="37"/>
      <c r="AZ2" s="37"/>
      <c r="BA2" s="37"/>
      <c r="BB2" s="37"/>
      <c r="BC2" s="37"/>
      <c r="BD2" s="37"/>
      <c r="BE2" s="36"/>
      <c r="BF2" s="37"/>
      <c r="BG2" s="37"/>
      <c r="BH2" s="120"/>
      <c r="BI2" s="37"/>
      <c r="BJ2" s="51"/>
      <c r="BK2" s="12"/>
    </row>
    <row r="3" spans="1:78" ht="14.25" customHeight="1" thickTop="1" thickBot="1">
      <c r="A3" s="39"/>
      <c r="B3" s="2270" t="s">
        <v>315</v>
      </c>
      <c r="C3" s="2271"/>
      <c r="D3" s="2271"/>
      <c r="E3" s="2272"/>
      <c r="F3" s="2273" t="s">
        <v>103</v>
      </c>
      <c r="G3" s="2274"/>
      <c r="H3" s="2274"/>
      <c r="I3" s="2274"/>
      <c r="J3" s="2274"/>
      <c r="K3" s="2274"/>
      <c r="L3" s="2274"/>
      <c r="M3" s="2275"/>
      <c r="N3" s="2276" t="s">
        <v>1</v>
      </c>
      <c r="O3" s="2165" t="s">
        <v>95</v>
      </c>
      <c r="P3" s="2258" t="s">
        <v>40</v>
      </c>
      <c r="Q3" s="2191" t="s">
        <v>0</v>
      </c>
      <c r="R3" s="1990" t="s">
        <v>100</v>
      </c>
      <c r="S3" s="2199" t="s">
        <v>7</v>
      </c>
      <c r="T3" s="1961" t="s">
        <v>300</v>
      </c>
      <c r="U3" s="389"/>
      <c r="V3" s="39"/>
      <c r="W3" s="2290" t="str">
        <f>$B$3</f>
        <v>2022年度入学生</v>
      </c>
      <c r="X3" s="2291"/>
      <c r="Y3" s="2291"/>
      <c r="Z3" s="2292"/>
      <c r="AA3" s="2299" t="s">
        <v>103</v>
      </c>
      <c r="AB3" s="2300"/>
      <c r="AC3" s="2300"/>
      <c r="AD3" s="2300"/>
      <c r="AE3" s="2300"/>
      <c r="AF3" s="2300"/>
      <c r="AG3" s="2300"/>
      <c r="AH3" s="2301"/>
      <c r="AI3" s="2276" t="s">
        <v>1</v>
      </c>
      <c r="AJ3" s="2165" t="s">
        <v>95</v>
      </c>
      <c r="AK3" s="2258" t="s">
        <v>40</v>
      </c>
      <c r="AL3" s="2191" t="s">
        <v>0</v>
      </c>
      <c r="AM3" s="2196"/>
      <c r="AN3" s="2199" t="s">
        <v>7</v>
      </c>
      <c r="AO3" s="2202"/>
      <c r="AP3" s="18"/>
      <c r="AQ3" s="40"/>
      <c r="AR3" s="2290" t="str">
        <f>$B$3</f>
        <v>2022年度入学生</v>
      </c>
      <c r="AS3" s="2291"/>
      <c r="AT3" s="2291"/>
      <c r="AU3" s="2292"/>
      <c r="AV3" s="2299" t="s">
        <v>103</v>
      </c>
      <c r="AW3" s="2300"/>
      <c r="AX3" s="2300"/>
      <c r="AY3" s="2300"/>
      <c r="AZ3" s="2300"/>
      <c r="BA3" s="2300"/>
      <c r="BB3" s="2300"/>
      <c r="BC3" s="2301"/>
      <c r="BD3" s="2302" t="s">
        <v>1</v>
      </c>
      <c r="BE3" s="2165" t="s">
        <v>95</v>
      </c>
      <c r="BF3" s="2258" t="s">
        <v>40</v>
      </c>
      <c r="BG3" s="2191" t="s">
        <v>0</v>
      </c>
      <c r="BH3" s="2223" t="s">
        <v>93</v>
      </c>
      <c r="BI3" s="2215" t="s">
        <v>7</v>
      </c>
      <c r="BJ3" s="2218" t="s">
        <v>99</v>
      </c>
      <c r="BK3" s="166"/>
    </row>
    <row r="4" spans="1:78" ht="14.25" customHeight="1" thickTop="1" thickBot="1">
      <c r="A4" s="39"/>
      <c r="B4" s="2293" t="s">
        <v>277</v>
      </c>
      <c r="C4" s="2294"/>
      <c r="D4" s="2294"/>
      <c r="E4" s="2294"/>
      <c r="F4" s="2001">
        <v>2022</v>
      </c>
      <c r="G4" s="2002"/>
      <c r="H4" s="2003">
        <v>2023</v>
      </c>
      <c r="I4" s="2002"/>
      <c r="J4" s="2003">
        <v>2024</v>
      </c>
      <c r="K4" s="2002"/>
      <c r="L4" s="2003">
        <v>2025</v>
      </c>
      <c r="M4" s="2004"/>
      <c r="N4" s="2276"/>
      <c r="O4" s="2166"/>
      <c r="P4" s="2259"/>
      <c r="Q4" s="2192"/>
      <c r="R4" s="1991"/>
      <c r="S4" s="2200"/>
      <c r="T4" s="1962"/>
      <c r="U4" s="389"/>
      <c r="V4" s="39"/>
      <c r="W4" s="2293" t="str">
        <f>$B$4</f>
        <v>システム理化学科
物理物質システムコース</v>
      </c>
      <c r="X4" s="2294"/>
      <c r="Y4" s="2294"/>
      <c r="Z4" s="2295"/>
      <c r="AA4" s="2296">
        <f>F4</f>
        <v>2022</v>
      </c>
      <c r="AB4" s="2297"/>
      <c r="AC4" s="2298">
        <f>H4</f>
        <v>2023</v>
      </c>
      <c r="AD4" s="2297"/>
      <c r="AE4" s="2298">
        <f>J4</f>
        <v>2024</v>
      </c>
      <c r="AF4" s="2297"/>
      <c r="AG4" s="2298">
        <f>L4</f>
        <v>2025</v>
      </c>
      <c r="AH4" s="2297"/>
      <c r="AI4" s="2276"/>
      <c r="AJ4" s="2166"/>
      <c r="AK4" s="2259"/>
      <c r="AL4" s="2192"/>
      <c r="AM4" s="2197"/>
      <c r="AN4" s="2200"/>
      <c r="AO4" s="2203"/>
      <c r="AP4" s="18"/>
      <c r="AQ4" s="40"/>
      <c r="AR4" s="2293" t="str">
        <f>$B$4</f>
        <v>システム理化学科
物理物質システムコース</v>
      </c>
      <c r="AS4" s="2294"/>
      <c r="AT4" s="2294"/>
      <c r="AU4" s="2295"/>
      <c r="AV4" s="2296">
        <f>F4</f>
        <v>2022</v>
      </c>
      <c r="AW4" s="2297"/>
      <c r="AX4" s="2298">
        <f>H4</f>
        <v>2023</v>
      </c>
      <c r="AY4" s="2297"/>
      <c r="AZ4" s="2298">
        <f>J4</f>
        <v>2024</v>
      </c>
      <c r="BA4" s="2297"/>
      <c r="BB4" s="2298">
        <f>L4</f>
        <v>2025</v>
      </c>
      <c r="BC4" s="2297"/>
      <c r="BD4" s="2303"/>
      <c r="BE4" s="2166"/>
      <c r="BF4" s="2259"/>
      <c r="BG4" s="2192"/>
      <c r="BH4" s="2224"/>
      <c r="BI4" s="2216"/>
      <c r="BJ4" s="2219"/>
      <c r="BK4" s="166"/>
    </row>
    <row r="5" spans="1:78" ht="15.75" customHeight="1" thickTop="1" thickBot="1">
      <c r="A5" s="39"/>
      <c r="B5" s="2293"/>
      <c r="C5" s="2294"/>
      <c r="D5" s="2294"/>
      <c r="E5" s="2294"/>
      <c r="F5" s="2284" t="s">
        <v>104</v>
      </c>
      <c r="G5" s="2285"/>
      <c r="H5" s="2286" t="s">
        <v>105</v>
      </c>
      <c r="I5" s="2287"/>
      <c r="J5" s="2286" t="s">
        <v>106</v>
      </c>
      <c r="K5" s="2287"/>
      <c r="L5" s="2286" t="s">
        <v>107</v>
      </c>
      <c r="M5" s="2287"/>
      <c r="N5" s="2276"/>
      <c r="O5" s="2166"/>
      <c r="P5" s="2259"/>
      <c r="Q5" s="2192"/>
      <c r="R5" s="1991"/>
      <c r="S5" s="2200"/>
      <c r="T5" s="1962"/>
      <c r="U5" s="389"/>
      <c r="V5" s="39"/>
      <c r="W5" s="2293"/>
      <c r="X5" s="2294"/>
      <c r="Y5" s="2294"/>
      <c r="Z5" s="2295"/>
      <c r="AA5" s="2288" t="s">
        <v>104</v>
      </c>
      <c r="AB5" s="2289"/>
      <c r="AC5" s="2288" t="s">
        <v>105</v>
      </c>
      <c r="AD5" s="2289"/>
      <c r="AE5" s="2288" t="s">
        <v>106</v>
      </c>
      <c r="AF5" s="2289"/>
      <c r="AG5" s="2288" t="s">
        <v>107</v>
      </c>
      <c r="AH5" s="2289"/>
      <c r="AI5" s="2276"/>
      <c r="AJ5" s="2166"/>
      <c r="AK5" s="2259"/>
      <c r="AL5" s="2192"/>
      <c r="AM5" s="2197"/>
      <c r="AN5" s="2200"/>
      <c r="AO5" s="2203"/>
      <c r="AP5" s="18"/>
      <c r="AQ5" s="40"/>
      <c r="AR5" s="2293"/>
      <c r="AS5" s="2294"/>
      <c r="AT5" s="2294"/>
      <c r="AU5" s="2295"/>
      <c r="AV5" s="2305" t="s">
        <v>104</v>
      </c>
      <c r="AW5" s="2289"/>
      <c r="AX5" s="2288" t="s">
        <v>105</v>
      </c>
      <c r="AY5" s="2289"/>
      <c r="AZ5" s="2288" t="s">
        <v>106</v>
      </c>
      <c r="BA5" s="2289"/>
      <c r="BB5" s="2288" t="s">
        <v>107</v>
      </c>
      <c r="BC5" s="2289"/>
      <c r="BD5" s="2303"/>
      <c r="BE5" s="2166"/>
      <c r="BF5" s="2259"/>
      <c r="BG5" s="2192"/>
      <c r="BH5" s="2224"/>
      <c r="BI5" s="2216"/>
      <c r="BJ5" s="2219"/>
      <c r="BK5" s="166"/>
    </row>
    <row r="6" spans="1:78" ht="15" customHeight="1" thickTop="1" thickBot="1">
      <c r="A6" s="39"/>
      <c r="B6" s="1158"/>
      <c r="C6" s="2172" t="s">
        <v>287</v>
      </c>
      <c r="D6" s="2173"/>
      <c r="E6" s="2174"/>
      <c r="F6" s="1159" t="s">
        <v>13</v>
      </c>
      <c r="G6" s="1160" t="s">
        <v>12</v>
      </c>
      <c r="H6" s="1161" t="s">
        <v>13</v>
      </c>
      <c r="I6" s="1160" t="s">
        <v>12</v>
      </c>
      <c r="J6" s="1161" t="s">
        <v>13</v>
      </c>
      <c r="K6" s="1160" t="s">
        <v>12</v>
      </c>
      <c r="L6" s="1161" t="s">
        <v>13</v>
      </c>
      <c r="M6" s="1162" t="s">
        <v>12</v>
      </c>
      <c r="N6" s="2277"/>
      <c r="O6" s="2188"/>
      <c r="P6" s="2259"/>
      <c r="Q6" s="2193"/>
      <c r="R6" s="1139" t="str">
        <f>IF(AND(R7="OK",R8="OK",AM8="OK",BH6="OK"),"OK","未充足")</f>
        <v>未充足</v>
      </c>
      <c r="S6" s="2207"/>
      <c r="T6" s="1123" t="str">
        <f>IF(AND(T7="OK",T8="OK",T10="OK",T32="OK",AO8="OK",AO9="OK",AO34="OK",BJ6="OK"),"OK","未充足")</f>
        <v>未充足</v>
      </c>
      <c r="U6" s="390"/>
      <c r="V6" s="39"/>
      <c r="W6" s="1163"/>
      <c r="X6" s="2278" t="str">
        <f>$C$6</f>
        <v>記録 | シミュレーション</v>
      </c>
      <c r="Y6" s="2279"/>
      <c r="Z6" s="2280"/>
      <c r="AA6" s="1164" t="s">
        <v>13</v>
      </c>
      <c r="AB6" s="1160" t="s">
        <v>12</v>
      </c>
      <c r="AC6" s="1165" t="s">
        <v>13</v>
      </c>
      <c r="AD6" s="1166" t="s">
        <v>12</v>
      </c>
      <c r="AE6" s="1165" t="s">
        <v>13</v>
      </c>
      <c r="AF6" s="1166" t="s">
        <v>12</v>
      </c>
      <c r="AG6" s="1165" t="s">
        <v>13</v>
      </c>
      <c r="AH6" s="1166" t="s">
        <v>12</v>
      </c>
      <c r="AI6" s="2277"/>
      <c r="AJ6" s="2166"/>
      <c r="AK6" s="2260"/>
      <c r="AL6" s="2193"/>
      <c r="AM6" s="2198"/>
      <c r="AN6" s="2201"/>
      <c r="AO6" s="2204"/>
      <c r="AP6" s="18"/>
      <c r="AQ6" s="40"/>
      <c r="AR6" s="1167"/>
      <c r="AS6" s="2281" t="str">
        <f>$C$6</f>
        <v>記録 | シミュレーション</v>
      </c>
      <c r="AT6" s="2282"/>
      <c r="AU6" s="2283"/>
      <c r="AV6" s="1164" t="s">
        <v>13</v>
      </c>
      <c r="AW6" s="1166" t="s">
        <v>12</v>
      </c>
      <c r="AX6" s="1165" t="s">
        <v>13</v>
      </c>
      <c r="AY6" s="1166" t="s">
        <v>12</v>
      </c>
      <c r="AZ6" s="1165" t="s">
        <v>13</v>
      </c>
      <c r="BA6" s="1166" t="s">
        <v>12</v>
      </c>
      <c r="BB6" s="1165" t="s">
        <v>13</v>
      </c>
      <c r="BC6" s="1168" t="s">
        <v>12</v>
      </c>
      <c r="BD6" s="2304"/>
      <c r="BE6" s="2166"/>
      <c r="BF6" s="2260"/>
      <c r="BG6" s="2193"/>
      <c r="BH6" s="158" t="str">
        <f>IF(AND(BH8="OK",BH9="OK",BH11="OK",BH19="OK",BH22="OK",BH25="OK",BH33="OK"),"OK","未充足")</f>
        <v>未充足</v>
      </c>
      <c r="BI6" s="2217"/>
      <c r="BJ6" s="171" t="str">
        <f>IF(AND(BJ8="OK",BJ10="OK",BJ11="OK",BJ19="OK",BJ22="OK",BJ25="OK",BJ33="OK"),"OK","未充足")</f>
        <v>未充足</v>
      </c>
      <c r="BK6" s="167"/>
    </row>
    <row r="7" spans="1:78" ht="14.25" customHeight="1" thickBot="1">
      <c r="A7" s="39"/>
      <c r="B7" s="951"/>
      <c r="C7" s="611"/>
      <c r="D7" s="377"/>
      <c r="E7" s="950" t="s">
        <v>51</v>
      </c>
      <c r="F7" s="2007" t="s">
        <v>312</v>
      </c>
      <c r="G7" s="2008"/>
      <c r="H7" s="2008"/>
      <c r="I7" s="2008"/>
      <c r="J7" s="2008"/>
      <c r="K7" s="2008"/>
      <c r="L7" s="2008"/>
      <c r="M7" s="2008"/>
      <c r="N7" s="377"/>
      <c r="O7" s="378"/>
      <c r="P7" s="134">
        <f>$P$8+$AK$8+$BF$8+P44</f>
        <v>0</v>
      </c>
      <c r="Q7" s="7">
        <f>Q8+AL8+BG8</f>
        <v>129</v>
      </c>
      <c r="R7" s="560" t="str">
        <f>IF(P7&gt;=Q7,"OK","未充足")</f>
        <v>未充足</v>
      </c>
      <c r="S7" s="7">
        <f>S8+AN8+BI8</f>
        <v>94</v>
      </c>
      <c r="T7" s="478" t="str">
        <f>IF(P7&gt;=S7,"OK","未充足")</f>
        <v>未充足</v>
      </c>
      <c r="U7" s="391"/>
      <c r="V7" s="36"/>
      <c r="W7" s="953"/>
      <c r="X7" s="499"/>
      <c r="Y7" s="499"/>
      <c r="Z7" s="500"/>
      <c r="AA7" s="499"/>
      <c r="AB7" s="499"/>
      <c r="AC7" s="499"/>
      <c r="AD7" s="499"/>
      <c r="AE7" s="499"/>
      <c r="AF7" s="499"/>
      <c r="AG7" s="499"/>
      <c r="AH7" s="499"/>
      <c r="AI7" s="501"/>
      <c r="AJ7" s="2167"/>
      <c r="AK7" s="502"/>
      <c r="AL7" s="645"/>
      <c r="AM7" s="644"/>
      <c r="AN7" s="647"/>
      <c r="AO7" s="646"/>
      <c r="AP7" s="18"/>
      <c r="AQ7" s="40"/>
      <c r="AR7" s="38"/>
      <c r="AS7" s="38"/>
      <c r="AT7" s="120"/>
      <c r="AU7" s="144"/>
      <c r="AV7" s="144"/>
      <c r="AW7" s="144"/>
      <c r="AX7" s="144"/>
      <c r="AY7" s="144"/>
      <c r="AZ7" s="144"/>
      <c r="BA7" s="144"/>
      <c r="BB7" s="144"/>
      <c r="BC7" s="144"/>
      <c r="BD7" s="152"/>
      <c r="BE7" s="2188"/>
      <c r="BF7" s="153"/>
      <c r="BG7" s="154"/>
      <c r="BH7" s="431"/>
      <c r="BI7" s="432"/>
      <c r="BJ7" s="433"/>
      <c r="BK7" s="168"/>
    </row>
    <row r="8" spans="1:78" ht="13.5" customHeight="1" thickBot="1">
      <c r="A8" s="39"/>
      <c r="B8" s="2143" t="s">
        <v>195</v>
      </c>
      <c r="C8" s="381"/>
      <c r="D8" s="381"/>
      <c r="E8" s="1125" t="s">
        <v>52</v>
      </c>
      <c r="F8" s="1917" t="s">
        <v>271</v>
      </c>
      <c r="G8" s="1918"/>
      <c r="H8" s="1918"/>
      <c r="I8" s="1918"/>
      <c r="J8" s="1918"/>
      <c r="K8" s="1918"/>
      <c r="L8" s="1918"/>
      <c r="M8" s="1918"/>
      <c r="N8" s="383"/>
      <c r="O8" s="384"/>
      <c r="P8" s="385">
        <f>P9+P32</f>
        <v>0</v>
      </c>
      <c r="Q8" s="386">
        <f>Q$10+Q$32+Q$29</f>
        <v>53</v>
      </c>
      <c r="R8" s="561" t="str">
        <f>IF(P8&gt;=Q8,"OK","未充足")</f>
        <v>未充足</v>
      </c>
      <c r="S8" s="386">
        <f>S10+S32</f>
        <v>48</v>
      </c>
      <c r="T8" s="492" t="str">
        <f>IF(P8&gt;=S8,"OK","未充足")</f>
        <v>未充足</v>
      </c>
      <c r="U8" s="392"/>
      <c r="V8" s="36"/>
      <c r="W8" s="954"/>
      <c r="X8" s="2145" t="s">
        <v>261</v>
      </c>
      <c r="Y8" s="353"/>
      <c r="Z8" s="112" t="s">
        <v>54</v>
      </c>
      <c r="AA8" s="1922" t="s">
        <v>232</v>
      </c>
      <c r="AB8" s="1923"/>
      <c r="AC8" s="1923"/>
      <c r="AD8" s="1923"/>
      <c r="AE8" s="1923"/>
      <c r="AF8" s="1923"/>
      <c r="AG8" s="1923"/>
      <c r="AH8" s="1923"/>
      <c r="AI8" s="119"/>
      <c r="AJ8" s="654"/>
      <c r="AK8" s="428">
        <f>AK9+AK34</f>
        <v>0</v>
      </c>
      <c r="AL8" s="430">
        <f>AL9+AL34</f>
        <v>52</v>
      </c>
      <c r="AM8" s="477" t="str">
        <f>IF(AK8&gt;=AL8,"OK","未充足")</f>
        <v>未充足</v>
      </c>
      <c r="AN8" s="430">
        <f>AN9+AN34</f>
        <v>30</v>
      </c>
      <c r="AO8" s="476" t="str">
        <f>IF(AND(AK8&gt;=AN8,AO9="OK"),"OK","未充足")</f>
        <v>未充足</v>
      </c>
      <c r="AP8" s="18"/>
      <c r="AQ8" s="18"/>
      <c r="AR8" s="2148" t="s">
        <v>190</v>
      </c>
      <c r="AS8" s="398"/>
      <c r="AT8" s="399"/>
      <c r="AU8" s="400" t="s">
        <v>55</v>
      </c>
      <c r="AV8" s="1805" t="s">
        <v>273</v>
      </c>
      <c r="AW8" s="1806"/>
      <c r="AX8" s="1806"/>
      <c r="AY8" s="1806"/>
      <c r="AZ8" s="1806"/>
      <c r="BA8" s="1806"/>
      <c r="BB8" s="1806"/>
      <c r="BC8" s="1806"/>
      <c r="BD8" s="401"/>
      <c r="BE8" s="402"/>
      <c r="BF8" s="403">
        <f>BF11+BF25+BF33</f>
        <v>0</v>
      </c>
      <c r="BG8" s="404">
        <f>BG11+BG25+BG33+BG9</f>
        <v>24</v>
      </c>
      <c r="BH8" s="648" t="str">
        <f>IF(BF8&gt;=BG8,"OK","未充足")</f>
        <v>未充足</v>
      </c>
      <c r="BI8" s="405">
        <f>BI11+BI25 +BI33</f>
        <v>16</v>
      </c>
      <c r="BJ8" s="649" t="str">
        <f>IF(BF8&gt;=BI8,"OK","未充足")</f>
        <v>未充足</v>
      </c>
      <c r="BK8" s="164"/>
      <c r="BM8" s="36"/>
      <c r="BN8" s="36"/>
      <c r="BO8" s="36"/>
      <c r="BP8" s="36"/>
      <c r="BQ8" s="36"/>
      <c r="BR8" s="36"/>
      <c r="BS8" s="36"/>
      <c r="BT8" s="36"/>
      <c r="BU8" s="36"/>
      <c r="BZ8" s="12"/>
    </row>
    <row r="9" spans="1:78" ht="13.5" customHeight="1" thickBot="1">
      <c r="A9" s="39"/>
      <c r="B9" s="2144"/>
      <c r="C9" s="1203"/>
      <c r="D9" s="1189"/>
      <c r="E9" s="1190" t="s">
        <v>196</v>
      </c>
      <c r="F9" s="1807" t="s">
        <v>310</v>
      </c>
      <c r="G9" s="1808"/>
      <c r="H9" s="1808"/>
      <c r="I9" s="1808"/>
      <c r="J9" s="1808"/>
      <c r="K9" s="1808"/>
      <c r="L9" s="1808"/>
      <c r="M9" s="1808"/>
      <c r="N9" s="26"/>
      <c r="O9" s="1191"/>
      <c r="P9" s="1192">
        <f>P10+P29</f>
        <v>0</v>
      </c>
      <c r="Q9" s="1193">
        <v>26</v>
      </c>
      <c r="R9" s="1194"/>
      <c r="S9" s="1195"/>
      <c r="T9" s="564"/>
      <c r="U9" s="145"/>
      <c r="V9" s="36"/>
      <c r="W9" s="503"/>
      <c r="X9" s="2146"/>
      <c r="Y9" s="2079" t="s">
        <v>38</v>
      </c>
      <c r="Z9" s="283" t="s">
        <v>230</v>
      </c>
      <c r="AA9" s="284"/>
      <c r="AB9" s="284"/>
      <c r="AC9" s="284"/>
      <c r="AD9" s="284"/>
      <c r="AE9" s="285"/>
      <c r="AF9" s="285"/>
      <c r="AG9" s="285"/>
      <c r="AH9" s="286"/>
      <c r="AI9" s="287"/>
      <c r="AJ9" s="288"/>
      <c r="AK9" s="234">
        <f>SUM(AK10:AK33)</f>
        <v>0</v>
      </c>
      <c r="AL9" s="289">
        <f>SUM(AI10:AI33)</f>
        <v>46</v>
      </c>
      <c r="AM9" s="474" t="str">
        <f>IF(AK9=AL9,"OK","未充足")</f>
        <v>未充足</v>
      </c>
      <c r="AN9" s="235">
        <v>28</v>
      </c>
      <c r="AO9" s="475" t="str">
        <f>IF(AND(AK9&gt;=AN9, AJ11=1, AJ13=1, AJ16=1, AJ19=1, AJ21=1, AJ27=1, AJ31=1), "OK","未充足")</f>
        <v>未充足</v>
      </c>
      <c r="AP9" s="18"/>
      <c r="AQ9" s="18"/>
      <c r="AR9" s="2149"/>
      <c r="AS9" s="2082" t="s">
        <v>49</v>
      </c>
      <c r="AT9" s="2083"/>
      <c r="AU9" s="558" t="s">
        <v>58</v>
      </c>
      <c r="AV9" s="947" t="s">
        <v>293</v>
      </c>
      <c r="AW9" s="936"/>
      <c r="AX9" s="936"/>
      <c r="AY9" s="936"/>
      <c r="AZ9" s="936" t="s">
        <v>199</v>
      </c>
      <c r="BA9" s="936"/>
      <c r="BB9" s="936"/>
      <c r="BC9" s="936"/>
      <c r="BD9" s="936"/>
      <c r="BE9" s="937"/>
      <c r="BF9" s="143">
        <f>BA12+BA19+BA22+BA25+BA33</f>
        <v>0</v>
      </c>
      <c r="BG9" s="135">
        <v>1</v>
      </c>
      <c r="BH9" s="568" t="str">
        <f>IF(BF9&gt;=BG9,"OK","未充足")</f>
        <v>未充足</v>
      </c>
      <c r="BI9" s="421"/>
      <c r="BJ9" s="422"/>
      <c r="BK9" s="10"/>
      <c r="BM9" s="669"/>
      <c r="BN9" s="670"/>
      <c r="BO9" s="670"/>
      <c r="BP9" s="670"/>
      <c r="BQ9" s="670"/>
      <c r="BR9" s="670"/>
      <c r="BS9" s="670"/>
      <c r="BT9" s="670"/>
      <c r="BU9" s="670"/>
      <c r="BV9" s="12"/>
      <c r="BW9" s="12"/>
      <c r="BX9" s="12"/>
      <c r="BY9" s="12"/>
      <c r="BZ9" s="12"/>
    </row>
    <row r="10" spans="1:78" ht="13.5" customHeight="1" thickTop="1" thickBot="1">
      <c r="A10" s="39"/>
      <c r="B10" s="2144"/>
      <c r="C10" s="2086" t="s">
        <v>187</v>
      </c>
      <c r="D10" s="1196"/>
      <c r="E10" s="1197" t="s">
        <v>309</v>
      </c>
      <c r="F10" s="1905" t="s">
        <v>311</v>
      </c>
      <c r="G10" s="1905"/>
      <c r="H10" s="1905"/>
      <c r="I10" s="1905"/>
      <c r="J10" s="1905"/>
      <c r="K10" s="1905"/>
      <c r="L10" s="1905"/>
      <c r="M10" s="1905"/>
      <c r="N10" s="1905"/>
      <c r="O10" s="1198"/>
      <c r="P10" s="1199">
        <f>P11+P17+P21+P25</f>
        <v>0</v>
      </c>
      <c r="Q10" s="1200">
        <v>24</v>
      </c>
      <c r="R10" s="1201" t="str">
        <f>IF(P10&gt;=Q10,"OK","未充足")</f>
        <v>未充足</v>
      </c>
      <c r="S10" s="1200">
        <v>23</v>
      </c>
      <c r="T10" s="1202" t="str">
        <f>IF(P10&gt;=S10,"OK","未充足")</f>
        <v>未充足</v>
      </c>
      <c r="U10" s="392"/>
      <c r="V10" s="36"/>
      <c r="W10" s="503"/>
      <c r="X10" s="2146"/>
      <c r="Y10" s="2080"/>
      <c r="Z10" s="212" t="s">
        <v>143</v>
      </c>
      <c r="AA10" s="465"/>
      <c r="AB10" s="223"/>
      <c r="AC10" s="465"/>
      <c r="AD10" s="755"/>
      <c r="AE10" s="465"/>
      <c r="AF10" s="223"/>
      <c r="AG10" s="465"/>
      <c r="AH10" s="223"/>
      <c r="AI10" s="225">
        <v>2</v>
      </c>
      <c r="AJ10" s="218"/>
      <c r="AK10" s="129">
        <f>IF(AJ10&gt;0,AI10,0)</f>
        <v>0</v>
      </c>
      <c r="AL10" s="21"/>
      <c r="AM10" s="956"/>
      <c r="AN10" s="125"/>
      <c r="AO10" s="793" t="s">
        <v>253</v>
      </c>
      <c r="AP10" s="18"/>
      <c r="AQ10" s="18"/>
      <c r="AR10" s="2149"/>
      <c r="AS10" s="2084"/>
      <c r="AT10" s="2085"/>
      <c r="AU10" s="1087" t="s">
        <v>197</v>
      </c>
      <c r="AV10" s="1088" t="s">
        <v>291</v>
      </c>
      <c r="AW10" s="1089"/>
      <c r="AX10" s="1089"/>
      <c r="AY10" s="1089"/>
      <c r="AZ10" s="1089" t="s">
        <v>198</v>
      </c>
      <c r="BA10" s="1089"/>
      <c r="BB10" s="1089"/>
      <c r="BC10" s="1089"/>
      <c r="BD10" s="1089"/>
      <c r="BE10" s="1090"/>
      <c r="BF10" s="1091">
        <f>BD12+BD19+BD22+BD25+BD33</f>
        <v>0</v>
      </c>
      <c r="BG10" s="419"/>
      <c r="BH10" s="420"/>
      <c r="BI10" s="1085">
        <v>0</v>
      </c>
      <c r="BJ10" s="1086" t="str">
        <f>IF(BF10&gt;=BI10,"OK","未充足")</f>
        <v>OK</v>
      </c>
      <c r="BK10" s="164"/>
      <c r="BM10" s="2107" t="s">
        <v>50</v>
      </c>
      <c r="BN10" s="2107"/>
      <c r="BO10" s="2107"/>
      <c r="BP10" s="2107"/>
      <c r="BQ10" s="2107"/>
      <c r="BR10" s="2107"/>
      <c r="BS10" s="2107"/>
      <c r="BT10" s="2107"/>
      <c r="BU10" s="2107"/>
      <c r="BV10" s="33"/>
      <c r="BW10" s="33"/>
      <c r="BX10" s="33"/>
      <c r="BY10" s="12"/>
      <c r="BZ10" s="12"/>
    </row>
    <row r="11" spans="1:78" ht="13.5" customHeight="1" thickTop="1" thickBot="1">
      <c r="A11" s="39"/>
      <c r="B11" s="2144"/>
      <c r="C11" s="2086"/>
      <c r="D11" s="2108" t="s">
        <v>218</v>
      </c>
      <c r="E11" s="111" t="s">
        <v>222</v>
      </c>
      <c r="F11" s="8"/>
      <c r="G11" s="8"/>
      <c r="H11" s="8"/>
      <c r="I11" s="8"/>
      <c r="J11" s="9"/>
      <c r="K11" s="9"/>
      <c r="L11" s="9"/>
      <c r="M11" s="3"/>
      <c r="N11" s="25"/>
      <c r="O11" s="24"/>
      <c r="P11" s="132">
        <f>SUM(P12:P16)</f>
        <v>0</v>
      </c>
      <c r="Q11" s="1097">
        <f>SUM(N12:N16)</f>
        <v>10</v>
      </c>
      <c r="R11" s="562" t="str">
        <f>IF(SUM(P12:P16)=Q11,"OK","未充足")</f>
        <v>未充足</v>
      </c>
      <c r="S11" s="124"/>
      <c r="T11" s="493"/>
      <c r="U11" s="145"/>
      <c r="V11" s="36"/>
      <c r="W11" s="503"/>
      <c r="X11" s="2146"/>
      <c r="Y11" s="2080"/>
      <c r="Z11" s="213" t="s">
        <v>4</v>
      </c>
      <c r="AA11" s="463"/>
      <c r="AB11" s="210"/>
      <c r="AC11" s="463"/>
      <c r="AD11" s="756"/>
      <c r="AE11" s="463"/>
      <c r="AF11" s="652"/>
      <c r="AG11" s="471"/>
      <c r="AH11" s="210"/>
      <c r="AI11" s="72">
        <v>1</v>
      </c>
      <c r="AJ11" s="304"/>
      <c r="AK11" s="127">
        <f>IF(AJ11&gt;0,AI11,0)</f>
        <v>0</v>
      </c>
      <c r="AL11" s="23"/>
      <c r="AM11" s="962"/>
      <c r="AN11" s="53" t="s">
        <v>48</v>
      </c>
      <c r="AO11" s="121"/>
      <c r="AP11" s="18"/>
      <c r="AQ11" s="18"/>
      <c r="AR11" s="2149"/>
      <c r="AS11" s="2111" t="s">
        <v>41</v>
      </c>
      <c r="AT11" s="406"/>
      <c r="AU11" s="407" t="s">
        <v>56</v>
      </c>
      <c r="AV11" s="1883" t="s">
        <v>236</v>
      </c>
      <c r="AW11" s="1884"/>
      <c r="AX11" s="1884"/>
      <c r="AY11" s="1884"/>
      <c r="AZ11" s="1884"/>
      <c r="BA11" s="1884"/>
      <c r="BB11" s="1884"/>
      <c r="BC11" s="1884"/>
      <c r="BD11" s="484"/>
      <c r="BE11" s="485"/>
      <c r="BF11" s="408">
        <f>BF12+BF19+BF22</f>
        <v>0</v>
      </c>
      <c r="BG11" s="409">
        <f>BG12+BG19+BG22</f>
        <v>9</v>
      </c>
      <c r="BH11" s="567" t="str">
        <f>IF(BF11&gt;=BG11,"OK","未充足")</f>
        <v>未充足</v>
      </c>
      <c r="BI11" s="410">
        <v>7</v>
      </c>
      <c r="BJ11" s="569" t="str">
        <f>IF(AND(BF11&gt;=BI11,BJ12="OK"),"OK","未充足")</f>
        <v>未充足</v>
      </c>
      <c r="BK11" s="164"/>
      <c r="BM11" s="680" t="s">
        <v>51</v>
      </c>
      <c r="BN11" s="862" t="s">
        <v>29</v>
      </c>
      <c r="BO11" s="893"/>
      <c r="BP11" s="838"/>
      <c r="BQ11" s="838" t="s">
        <v>256</v>
      </c>
      <c r="BR11" s="838"/>
      <c r="BS11" s="893"/>
      <c r="BT11" s="893"/>
      <c r="BU11" s="893">
        <f>BT12+BT19</f>
        <v>129</v>
      </c>
      <c r="BV11" s="12"/>
      <c r="BW11" s="35"/>
      <c r="BX11" s="19"/>
      <c r="BY11" s="12"/>
      <c r="BZ11" s="12"/>
    </row>
    <row r="12" spans="1:78" ht="13.5" customHeight="1" thickTop="1" thickBot="1">
      <c r="A12" s="39"/>
      <c r="B12" s="2144"/>
      <c r="C12" s="2086"/>
      <c r="D12" s="2109"/>
      <c r="E12" s="834" t="s">
        <v>121</v>
      </c>
      <c r="F12" s="729"/>
      <c r="G12" s="89"/>
      <c r="H12" s="88"/>
      <c r="I12" s="89"/>
      <c r="J12" s="96"/>
      <c r="K12" s="1129"/>
      <c r="L12" s="96"/>
      <c r="M12" s="89"/>
      <c r="N12" s="71">
        <v>2</v>
      </c>
      <c r="O12" s="103"/>
      <c r="P12" s="129">
        <f>IF(O12&gt;0,N12,0)</f>
        <v>0</v>
      </c>
      <c r="Q12" s="21"/>
      <c r="R12" s="863"/>
      <c r="S12" s="125"/>
      <c r="T12" s="1027"/>
      <c r="U12" s="145"/>
      <c r="V12" s="36"/>
      <c r="W12" s="503"/>
      <c r="X12" s="2146"/>
      <c r="Y12" s="2080"/>
      <c r="Z12" s="214" t="s">
        <v>144</v>
      </c>
      <c r="AA12" s="463"/>
      <c r="AB12" s="210"/>
      <c r="AC12" s="463"/>
      <c r="AD12" s="756"/>
      <c r="AE12" s="463"/>
      <c r="AF12" s="210"/>
      <c r="AG12" s="463"/>
      <c r="AH12" s="210"/>
      <c r="AI12" s="72">
        <v>2</v>
      </c>
      <c r="AJ12" s="304"/>
      <c r="AK12" s="127">
        <f>IF(AJ12&gt;0,AI12,0)</f>
        <v>0</v>
      </c>
      <c r="AL12" s="23"/>
      <c r="AM12" s="962"/>
      <c r="AN12" s="53"/>
      <c r="AO12" s="794" t="s">
        <v>253</v>
      </c>
      <c r="AP12" s="18"/>
      <c r="AQ12" s="18"/>
      <c r="AR12" s="2149"/>
      <c r="AS12" s="2112"/>
      <c r="AT12" s="369"/>
      <c r="AU12" s="481" t="s">
        <v>233</v>
      </c>
      <c r="AV12" s="292"/>
      <c r="AW12" s="292"/>
      <c r="AX12" s="292"/>
      <c r="AY12" s="1885" t="s">
        <v>202</v>
      </c>
      <c r="AZ12" s="1885"/>
      <c r="BA12" s="643">
        <f>IF((BF12-BG12)&gt;0,BF12-BG12,0)</f>
        <v>0</v>
      </c>
      <c r="BB12" s="1885" t="s">
        <v>97</v>
      </c>
      <c r="BC12" s="1885"/>
      <c r="BD12" s="482">
        <f>IF((BF12-BI12)&gt;0,BF12-BI12,0)</f>
        <v>0</v>
      </c>
      <c r="BE12" s="358"/>
      <c r="BF12" s="373">
        <f>SUM(BF13:BF18)</f>
        <v>0</v>
      </c>
      <c r="BG12" s="372">
        <f>SUM(BD13:BD17)</f>
        <v>5</v>
      </c>
      <c r="BH12" s="293"/>
      <c r="BI12" s="372">
        <f>SUM(BD13:BD17)</f>
        <v>5</v>
      </c>
      <c r="BJ12" s="1084" t="str">
        <f>IF(SUM(BF13:BF17)=5,"OK","未充足")</f>
        <v>未充足</v>
      </c>
      <c r="BK12" s="10"/>
      <c r="BM12" s="682"/>
      <c r="BN12" s="861" t="s">
        <v>245</v>
      </c>
      <c r="BO12" s="682"/>
      <c r="BP12" s="839"/>
      <c r="BQ12" s="839" t="s">
        <v>246</v>
      </c>
      <c r="BR12" s="839"/>
      <c r="BS12" s="682"/>
      <c r="BT12" s="683">
        <f>BS13+BS16</f>
        <v>105</v>
      </c>
      <c r="BU12" s="36"/>
      <c r="BV12" s="36"/>
      <c r="BW12" s="663"/>
      <c r="BX12" s="36"/>
      <c r="BY12" s="12"/>
      <c r="BZ12" s="12"/>
    </row>
    <row r="13" spans="1:78" ht="13.5" customHeight="1" thickBot="1">
      <c r="A13" s="39"/>
      <c r="B13" s="2144"/>
      <c r="C13" s="2086"/>
      <c r="D13" s="2109"/>
      <c r="E13" s="828" t="s">
        <v>122</v>
      </c>
      <c r="F13" s="85"/>
      <c r="G13" s="730"/>
      <c r="H13" s="85"/>
      <c r="I13" s="93"/>
      <c r="J13" s="95"/>
      <c r="K13" s="1133"/>
      <c r="L13" s="95"/>
      <c r="M13" s="93"/>
      <c r="N13" s="72">
        <v>2</v>
      </c>
      <c r="O13" s="104"/>
      <c r="P13" s="127">
        <f t="shared" ref="P13:P16" si="0">IF(O13&gt;0,N13,0)</f>
        <v>0</v>
      </c>
      <c r="Q13" s="23"/>
      <c r="R13" s="864"/>
      <c r="S13" s="53"/>
      <c r="T13" s="1008"/>
      <c r="U13" s="145"/>
      <c r="V13" s="36"/>
      <c r="W13" s="503"/>
      <c r="X13" s="2146"/>
      <c r="Y13" s="2080"/>
      <c r="Z13" s="214" t="s">
        <v>145</v>
      </c>
      <c r="AA13" s="463"/>
      <c r="AB13" s="210"/>
      <c r="AC13" s="463"/>
      <c r="AD13" s="756"/>
      <c r="AE13" s="463"/>
      <c r="AF13" s="652"/>
      <c r="AG13" s="471"/>
      <c r="AH13" s="210"/>
      <c r="AI13" s="72">
        <v>1</v>
      </c>
      <c r="AJ13" s="304"/>
      <c r="AK13" s="127">
        <f>IF(AJ13&gt;0,AI13,0)</f>
        <v>0</v>
      </c>
      <c r="AL13" s="23"/>
      <c r="AM13" s="959"/>
      <c r="AN13" s="53"/>
      <c r="AO13" s="121"/>
      <c r="AP13" s="18"/>
      <c r="AQ13" s="18"/>
      <c r="AR13" s="2149"/>
      <c r="AS13" s="2112"/>
      <c r="AT13" s="291"/>
      <c r="AU13" s="836" t="s">
        <v>62</v>
      </c>
      <c r="AV13" s="1043"/>
      <c r="AW13" s="224"/>
      <c r="AX13" s="1044"/>
      <c r="AY13" s="345"/>
      <c r="AZ13" s="1044"/>
      <c r="BA13" s="1045"/>
      <c r="BB13" s="1048"/>
      <c r="BC13" s="345"/>
      <c r="BD13" s="226">
        <v>1</v>
      </c>
      <c r="BE13" s="196"/>
      <c r="BF13" s="455">
        <f t="shared" ref="BF13:BF18" si="1">IF(BE13&gt;0,BD13,0)</f>
        <v>0</v>
      </c>
      <c r="BG13" s="456"/>
      <c r="BH13" s="869"/>
      <c r="BI13" s="636" t="s">
        <v>48</v>
      </c>
      <c r="BJ13" s="983"/>
      <c r="BK13" s="160"/>
      <c r="BM13" s="681" t="s">
        <v>52</v>
      </c>
      <c r="BN13" s="382"/>
      <c r="BO13" s="854" t="s">
        <v>195</v>
      </c>
      <c r="BP13" s="840"/>
      <c r="BQ13" s="840" t="s">
        <v>257</v>
      </c>
      <c r="BR13" s="840"/>
      <c r="BS13" s="711">
        <f>BR14+BR15</f>
        <v>53</v>
      </c>
      <c r="BT13" s="36"/>
      <c r="BU13" s="671"/>
      <c r="BV13" s="56"/>
      <c r="BW13" s="663"/>
      <c r="BX13" s="35"/>
      <c r="BY13" s="12"/>
      <c r="BZ13" s="12"/>
    </row>
    <row r="14" spans="1:78" ht="13.5" customHeight="1">
      <c r="A14" s="39"/>
      <c r="B14" s="2144"/>
      <c r="C14" s="2086"/>
      <c r="D14" s="2109"/>
      <c r="E14" s="829" t="s">
        <v>123</v>
      </c>
      <c r="F14" s="731"/>
      <c r="G14" s="93"/>
      <c r="H14" s="85"/>
      <c r="I14" s="93"/>
      <c r="J14" s="95"/>
      <c r="K14" s="1133"/>
      <c r="L14" s="95"/>
      <c r="M14" s="93"/>
      <c r="N14" s="72">
        <v>2</v>
      </c>
      <c r="O14" s="104"/>
      <c r="P14" s="127">
        <f t="shared" si="0"/>
        <v>0</v>
      </c>
      <c r="Q14" s="23"/>
      <c r="R14" s="864"/>
      <c r="S14" s="53"/>
      <c r="T14" s="1008"/>
      <c r="U14" s="145"/>
      <c r="V14" s="36"/>
      <c r="W14" s="503"/>
      <c r="X14" s="2146"/>
      <c r="Y14" s="2080"/>
      <c r="Z14" s="215" t="s">
        <v>146</v>
      </c>
      <c r="AA14" s="464"/>
      <c r="AB14" s="314"/>
      <c r="AC14" s="464"/>
      <c r="AD14" s="757"/>
      <c r="AE14" s="464"/>
      <c r="AF14" s="632"/>
      <c r="AG14" s="472"/>
      <c r="AH14" s="314"/>
      <c r="AI14" s="186">
        <v>1</v>
      </c>
      <c r="AJ14" s="331"/>
      <c r="AK14" s="188">
        <f>IF(AJ14&gt;0,AI14,0)</f>
        <v>0</v>
      </c>
      <c r="AL14" s="189"/>
      <c r="AM14" s="957"/>
      <c r="AN14" s="190" t="s">
        <v>48</v>
      </c>
      <c r="AO14" s="795" t="s">
        <v>253</v>
      </c>
      <c r="AP14" s="41"/>
      <c r="AQ14" s="18"/>
      <c r="AR14" s="2149"/>
      <c r="AS14" s="2112"/>
      <c r="AT14" s="291"/>
      <c r="AU14" s="837" t="s">
        <v>63</v>
      </c>
      <c r="AV14" s="469"/>
      <c r="AW14" s="1157"/>
      <c r="AX14" s="469"/>
      <c r="AY14" s="345"/>
      <c r="AZ14" s="469"/>
      <c r="BA14" s="1046"/>
      <c r="BB14" s="1049"/>
      <c r="BC14" s="345"/>
      <c r="BD14" s="638">
        <v>1</v>
      </c>
      <c r="BE14" s="349"/>
      <c r="BF14" s="457">
        <f t="shared" si="1"/>
        <v>0</v>
      </c>
      <c r="BG14" s="458"/>
      <c r="BH14" s="881"/>
      <c r="BI14" s="639" t="s">
        <v>48</v>
      </c>
      <c r="BJ14" s="984"/>
      <c r="BK14" s="12"/>
      <c r="BM14" s="707" t="s">
        <v>196</v>
      </c>
      <c r="BN14" s="708"/>
      <c r="BO14" s="709"/>
      <c r="BP14" s="710" t="s">
        <v>238</v>
      </c>
      <c r="BQ14" s="716"/>
      <c r="BR14" s="716">
        <v>26</v>
      </c>
      <c r="BS14" s="36"/>
      <c r="BT14" s="665"/>
      <c r="BU14" s="29"/>
      <c r="BV14" s="56"/>
      <c r="BW14" s="663"/>
      <c r="BX14" s="35"/>
      <c r="BY14" s="12"/>
      <c r="BZ14" s="12"/>
    </row>
    <row r="15" spans="1:78" ht="13.5" customHeight="1" thickBot="1">
      <c r="A15" s="39"/>
      <c r="B15" s="2144"/>
      <c r="C15" s="2086"/>
      <c r="D15" s="2109"/>
      <c r="E15" s="829" t="s">
        <v>124</v>
      </c>
      <c r="F15" s="85"/>
      <c r="G15" s="730"/>
      <c r="H15" s="85"/>
      <c r="I15" s="93"/>
      <c r="J15" s="95"/>
      <c r="K15" s="1133"/>
      <c r="L15" s="95"/>
      <c r="M15" s="93"/>
      <c r="N15" s="72">
        <v>2</v>
      </c>
      <c r="O15" s="104"/>
      <c r="P15" s="127">
        <f t="shared" si="0"/>
        <v>0</v>
      </c>
      <c r="Q15" s="23"/>
      <c r="R15" s="864"/>
      <c r="S15" s="53"/>
      <c r="T15" s="1008"/>
      <c r="U15" s="145"/>
      <c r="V15" s="36"/>
      <c r="W15" s="503"/>
      <c r="X15" s="2146"/>
      <c r="Y15" s="2080"/>
      <c r="Z15" s="332" t="s">
        <v>192</v>
      </c>
      <c r="AA15" s="470"/>
      <c r="AB15" s="224"/>
      <c r="AC15" s="470"/>
      <c r="AD15" s="745"/>
      <c r="AE15" s="470"/>
      <c r="AF15" s="224"/>
      <c r="AG15" s="470"/>
      <c r="AH15" s="224"/>
      <c r="AI15" s="305">
        <v>1</v>
      </c>
      <c r="AJ15" s="221"/>
      <c r="AK15" s="197">
        <f t="shared" ref="AK15:AK47" si="2">IF(AJ15&gt;0,AI15,0)</f>
        <v>0</v>
      </c>
      <c r="AL15" s="198"/>
      <c r="AM15" s="958"/>
      <c r="AN15" s="323"/>
      <c r="AO15" s="811" t="s">
        <v>253</v>
      </c>
      <c r="AP15" s="41"/>
      <c r="AQ15" s="18"/>
      <c r="AR15" s="2149"/>
      <c r="AS15" s="2112"/>
      <c r="AT15" s="291"/>
      <c r="AU15" s="837" t="s">
        <v>64</v>
      </c>
      <c r="AV15" s="469"/>
      <c r="AW15" s="345"/>
      <c r="AX15" s="775"/>
      <c r="AY15" s="345"/>
      <c r="AZ15" s="469"/>
      <c r="BA15" s="1046"/>
      <c r="BB15" s="1049"/>
      <c r="BC15" s="345"/>
      <c r="BD15" s="638">
        <v>1</v>
      </c>
      <c r="BE15" s="349"/>
      <c r="BF15" s="457">
        <f t="shared" si="1"/>
        <v>0</v>
      </c>
      <c r="BG15" s="458"/>
      <c r="BH15" s="881"/>
      <c r="BI15" s="639" t="s">
        <v>48</v>
      </c>
      <c r="BJ15" s="984"/>
      <c r="BK15" s="12"/>
      <c r="BM15" s="691" t="s">
        <v>53</v>
      </c>
      <c r="BN15" s="692"/>
      <c r="BO15" s="842"/>
      <c r="BP15" s="843" t="s">
        <v>258</v>
      </c>
      <c r="BQ15" s="717"/>
      <c r="BR15" s="717">
        <v>27</v>
      </c>
      <c r="BS15" s="37"/>
      <c r="BT15" s="665"/>
      <c r="BU15" s="29"/>
      <c r="BV15" s="56"/>
      <c r="BW15" s="663"/>
      <c r="BX15" s="35"/>
      <c r="BY15" s="12"/>
      <c r="BZ15" s="12"/>
    </row>
    <row r="16" spans="1:78" ht="13.5" customHeight="1" thickBot="1">
      <c r="A16" s="39"/>
      <c r="B16" s="2144"/>
      <c r="C16" s="2086"/>
      <c r="D16" s="2110"/>
      <c r="E16" s="835" t="s">
        <v>125</v>
      </c>
      <c r="F16" s="207"/>
      <c r="G16" s="272"/>
      <c r="H16" s="732"/>
      <c r="I16" s="272"/>
      <c r="J16" s="275"/>
      <c r="K16" s="1134"/>
      <c r="L16" s="275"/>
      <c r="M16" s="276"/>
      <c r="N16" s="173">
        <v>2</v>
      </c>
      <c r="O16" s="108"/>
      <c r="P16" s="137">
        <f t="shared" si="0"/>
        <v>0</v>
      </c>
      <c r="Q16" s="174"/>
      <c r="R16" s="865"/>
      <c r="S16" s="208"/>
      <c r="T16" s="1021"/>
      <c r="U16" s="392"/>
      <c r="V16" s="36"/>
      <c r="W16" s="503"/>
      <c r="X16" s="2146"/>
      <c r="Y16" s="2080"/>
      <c r="Z16" s="213" t="s">
        <v>32</v>
      </c>
      <c r="AA16" s="461"/>
      <c r="AB16" s="100"/>
      <c r="AC16" s="461"/>
      <c r="AD16" s="758"/>
      <c r="AE16" s="461"/>
      <c r="AF16" s="651"/>
      <c r="AG16" s="650"/>
      <c r="AH16" s="100"/>
      <c r="AI16" s="205">
        <v>1</v>
      </c>
      <c r="AJ16" s="220"/>
      <c r="AK16" s="140">
        <f t="shared" si="2"/>
        <v>0</v>
      </c>
      <c r="AL16" s="28"/>
      <c r="AM16" s="959"/>
      <c r="AN16" s="190" t="s">
        <v>48</v>
      </c>
      <c r="AO16" s="206"/>
      <c r="AP16" s="41"/>
      <c r="AQ16" s="18"/>
      <c r="AR16" s="2149"/>
      <c r="AS16" s="2112"/>
      <c r="AT16" s="291"/>
      <c r="AU16" s="637" t="s">
        <v>65</v>
      </c>
      <c r="AV16" s="469"/>
      <c r="AW16" s="345"/>
      <c r="AX16" s="469"/>
      <c r="AY16" s="1157"/>
      <c r="AZ16" s="469"/>
      <c r="BA16" s="1046"/>
      <c r="BB16" s="1049"/>
      <c r="BC16" s="345"/>
      <c r="BD16" s="638">
        <v>1</v>
      </c>
      <c r="BE16" s="349"/>
      <c r="BF16" s="457">
        <f t="shared" si="1"/>
        <v>0</v>
      </c>
      <c r="BG16" s="458"/>
      <c r="BH16" s="881"/>
      <c r="BI16" s="639" t="s">
        <v>48</v>
      </c>
      <c r="BJ16" s="1093" t="s">
        <v>252</v>
      </c>
      <c r="BK16" s="12"/>
      <c r="BM16" s="697" t="s">
        <v>54</v>
      </c>
      <c r="BN16" s="698"/>
      <c r="BO16" s="855" t="s">
        <v>39</v>
      </c>
      <c r="BP16" s="841"/>
      <c r="BQ16" s="844" t="s">
        <v>247</v>
      </c>
      <c r="BR16" s="712"/>
      <c r="BS16" s="712">
        <f>BR17+BR18</f>
        <v>52</v>
      </c>
      <c r="BT16" s="36"/>
      <c r="BU16" s="29"/>
      <c r="BV16" s="56"/>
      <c r="BW16" s="663"/>
      <c r="BX16" s="35"/>
      <c r="BY16" s="12"/>
      <c r="BZ16" s="12"/>
    </row>
    <row r="17" spans="1:78" ht="13.5" customHeight="1" thickBot="1">
      <c r="A17" s="39"/>
      <c r="B17" s="2144"/>
      <c r="C17" s="2086"/>
      <c r="D17" s="2114" t="s">
        <v>219</v>
      </c>
      <c r="E17" s="252" t="s">
        <v>223</v>
      </c>
      <c r="F17" s="253"/>
      <c r="G17" s="253"/>
      <c r="H17" s="253"/>
      <c r="I17" s="253"/>
      <c r="J17" s="253"/>
      <c r="K17" s="253"/>
      <c r="L17" s="253"/>
      <c r="M17" s="253"/>
      <c r="N17" s="254"/>
      <c r="O17" s="309"/>
      <c r="P17" s="255">
        <f>SUM(P18:P20)</f>
        <v>0</v>
      </c>
      <c r="Q17" s="1098">
        <f>SUM(N18:N20)</f>
        <v>4</v>
      </c>
      <c r="R17" s="494" t="str">
        <f>IF(SUM(P18:P20)&gt;=Q17,"OK","未充足")</f>
        <v>未充足</v>
      </c>
      <c r="S17" s="256"/>
      <c r="T17" s="257"/>
      <c r="U17" s="393"/>
      <c r="V17" s="36"/>
      <c r="W17" s="503"/>
      <c r="X17" s="2146"/>
      <c r="Y17" s="2080"/>
      <c r="Z17" s="215" t="s">
        <v>147</v>
      </c>
      <c r="AA17" s="464"/>
      <c r="AB17" s="314"/>
      <c r="AC17" s="464"/>
      <c r="AD17" s="757"/>
      <c r="AE17" s="464"/>
      <c r="AF17" s="653"/>
      <c r="AG17" s="464"/>
      <c r="AH17" s="314"/>
      <c r="AI17" s="186">
        <v>1</v>
      </c>
      <c r="AJ17" s="316"/>
      <c r="AK17" s="188">
        <f t="shared" si="2"/>
        <v>0</v>
      </c>
      <c r="AL17" s="189"/>
      <c r="AM17" s="960"/>
      <c r="AN17" s="190"/>
      <c r="AO17" s="191"/>
      <c r="AP17" s="41"/>
      <c r="AQ17" s="18"/>
      <c r="AR17" s="2149"/>
      <c r="AS17" s="2112"/>
      <c r="AT17" s="291"/>
      <c r="AU17" s="370" t="s">
        <v>66</v>
      </c>
      <c r="AV17" s="641"/>
      <c r="AW17" s="642"/>
      <c r="AX17" s="641"/>
      <c r="AY17" s="773"/>
      <c r="AZ17" s="641"/>
      <c r="BA17" s="1047"/>
      <c r="BB17" s="1050"/>
      <c r="BC17" s="642"/>
      <c r="BD17" s="297">
        <v>1</v>
      </c>
      <c r="BE17" s="107"/>
      <c r="BF17" s="179">
        <f t="shared" si="1"/>
        <v>0</v>
      </c>
      <c r="BG17" s="371"/>
      <c r="BH17" s="882"/>
      <c r="BI17" s="640" t="s">
        <v>48</v>
      </c>
      <c r="BJ17" s="1094" t="s">
        <v>252</v>
      </c>
      <c r="BK17" s="12"/>
      <c r="BM17" s="693" t="s">
        <v>230</v>
      </c>
      <c r="BN17" s="694"/>
      <c r="BO17" s="695"/>
      <c r="BP17" s="696" t="s">
        <v>36</v>
      </c>
      <c r="BQ17" s="718"/>
      <c r="BR17" s="718">
        <v>46</v>
      </c>
      <c r="BS17" s="29"/>
      <c r="BT17" s="665"/>
      <c r="BU17" s="29"/>
      <c r="BV17" s="56"/>
      <c r="BW17" s="663"/>
      <c r="BX17" s="35"/>
      <c r="BZ17" s="10"/>
    </row>
    <row r="18" spans="1:78" ht="13.5" customHeight="1" thickTop="1" thickBot="1">
      <c r="A18" s="39"/>
      <c r="B18" s="2144"/>
      <c r="C18" s="2086"/>
      <c r="D18" s="2115"/>
      <c r="E18" s="824" t="s">
        <v>126</v>
      </c>
      <c r="F18" s="733"/>
      <c r="G18" s="280"/>
      <c r="H18" s="308"/>
      <c r="I18" s="280"/>
      <c r="J18" s="308"/>
      <c r="K18" s="1135"/>
      <c r="L18" s="308"/>
      <c r="M18" s="185"/>
      <c r="N18" s="186">
        <v>2</v>
      </c>
      <c r="O18" s="310"/>
      <c r="P18" s="188">
        <f t="shared" ref="P18:P20" si="3">IF(O18&gt;0,N18,0)</f>
        <v>0</v>
      </c>
      <c r="Q18" s="189"/>
      <c r="R18" s="866"/>
      <c r="S18" s="190"/>
      <c r="T18" s="788" t="s">
        <v>252</v>
      </c>
      <c r="U18" s="145"/>
      <c r="V18" s="36"/>
      <c r="W18" s="503"/>
      <c r="X18" s="2146"/>
      <c r="Y18" s="2080"/>
      <c r="Z18" s="216" t="s">
        <v>148</v>
      </c>
      <c r="AA18" s="470"/>
      <c r="AB18" s="224"/>
      <c r="AC18" s="470"/>
      <c r="AD18" s="224"/>
      <c r="AE18" s="759"/>
      <c r="AF18" s="224"/>
      <c r="AG18" s="470"/>
      <c r="AH18" s="224"/>
      <c r="AI18" s="305">
        <v>2</v>
      </c>
      <c r="AJ18" s="221"/>
      <c r="AK18" s="197">
        <f t="shared" si="2"/>
        <v>0</v>
      </c>
      <c r="AL18" s="198"/>
      <c r="AM18" s="961"/>
      <c r="AN18" s="330"/>
      <c r="AO18" s="811" t="s">
        <v>253</v>
      </c>
      <c r="AP18" s="41"/>
      <c r="AQ18" s="18"/>
      <c r="AR18" s="2149"/>
      <c r="AS18" s="2112"/>
      <c r="AT18" s="627"/>
      <c r="AU18" s="784" t="s">
        <v>67</v>
      </c>
      <c r="AV18" s="468"/>
      <c r="AW18" s="91"/>
      <c r="AX18" s="468"/>
      <c r="AY18" s="91"/>
      <c r="AZ18" s="1169"/>
      <c r="BA18" s="101"/>
      <c r="BB18" s="468"/>
      <c r="BC18" s="91"/>
      <c r="BD18" s="754">
        <v>1</v>
      </c>
      <c r="BE18" s="105"/>
      <c r="BF18" s="128">
        <f t="shared" si="1"/>
        <v>0</v>
      </c>
      <c r="BG18" s="787" t="s">
        <v>251</v>
      </c>
      <c r="BH18" s="883"/>
      <c r="BI18" s="423"/>
      <c r="BJ18" s="985"/>
      <c r="BK18" s="161"/>
      <c r="BM18" s="618" t="s">
        <v>231</v>
      </c>
      <c r="BN18" s="684"/>
      <c r="BO18" s="685"/>
      <c r="BP18" s="686" t="s">
        <v>239</v>
      </c>
      <c r="BQ18" s="719"/>
      <c r="BR18" s="719">
        <v>6</v>
      </c>
      <c r="BS18" s="57"/>
      <c r="BT18" s="687"/>
      <c r="BU18" s="29"/>
      <c r="BV18" s="56"/>
      <c r="BW18" s="663"/>
      <c r="BX18" s="35"/>
      <c r="BY18" s="12"/>
      <c r="BZ18" s="12"/>
    </row>
    <row r="19" spans="1:78" ht="13.5" customHeight="1" thickBot="1">
      <c r="A19" s="39"/>
      <c r="B19" s="2144"/>
      <c r="C19" s="2086"/>
      <c r="D19" s="2115"/>
      <c r="E19" s="824" t="s">
        <v>127</v>
      </c>
      <c r="F19" s="320"/>
      <c r="G19" s="734"/>
      <c r="H19" s="222"/>
      <c r="I19" s="201"/>
      <c r="J19" s="222"/>
      <c r="K19" s="201"/>
      <c r="L19" s="222"/>
      <c r="M19" s="201"/>
      <c r="N19" s="305">
        <v>1</v>
      </c>
      <c r="O19" s="196"/>
      <c r="P19" s="197">
        <f t="shared" si="3"/>
        <v>0</v>
      </c>
      <c r="Q19" s="198"/>
      <c r="R19" s="867"/>
      <c r="S19" s="330"/>
      <c r="T19" s="789" t="s">
        <v>252</v>
      </c>
      <c r="U19" s="393"/>
      <c r="V19" s="36"/>
      <c r="W19" s="503"/>
      <c r="X19" s="2146"/>
      <c r="Y19" s="2080"/>
      <c r="Z19" s="216" t="s">
        <v>149</v>
      </c>
      <c r="AA19" s="470"/>
      <c r="AB19" s="224"/>
      <c r="AC19" s="470"/>
      <c r="AD19" s="224"/>
      <c r="AE19" s="759"/>
      <c r="AF19" s="657"/>
      <c r="AG19" s="473"/>
      <c r="AH19" s="224"/>
      <c r="AI19" s="305">
        <v>1</v>
      </c>
      <c r="AJ19" s="221"/>
      <c r="AK19" s="197">
        <f t="shared" si="2"/>
        <v>0</v>
      </c>
      <c r="AL19" s="198"/>
      <c r="AM19" s="958"/>
      <c r="AN19" s="190" t="s">
        <v>48</v>
      </c>
      <c r="AO19" s="324" t="s">
        <v>220</v>
      </c>
      <c r="AP19" s="41"/>
      <c r="AQ19" s="18"/>
      <c r="AR19" s="2149"/>
      <c r="AS19" s="2112"/>
      <c r="AT19" s="367"/>
      <c r="AU19" s="227" t="s">
        <v>234</v>
      </c>
      <c r="AV19" s="52"/>
      <c r="AW19" s="52"/>
      <c r="AX19" s="52"/>
      <c r="AY19" s="2117" t="s">
        <v>200</v>
      </c>
      <c r="AZ19" s="2117"/>
      <c r="BA19" s="483">
        <f>IF((BF19-BG19)&gt;0,BF19-BG19,0)</f>
        <v>0</v>
      </c>
      <c r="BB19" s="2117" t="s">
        <v>201</v>
      </c>
      <c r="BC19" s="2117"/>
      <c r="BD19" s="417">
        <f>IF((BF19-BI19)&gt;0,BF19-BI19,0)</f>
        <v>0</v>
      </c>
      <c r="BE19" s="302"/>
      <c r="BF19" s="228">
        <f>BF20+BF21</f>
        <v>0</v>
      </c>
      <c r="BG19" s="229">
        <f>BD20+BD21</f>
        <v>3</v>
      </c>
      <c r="BH19" s="149" t="str">
        <f>IF(BF19&gt;=BG19,"OK","未充足")</f>
        <v>未充足</v>
      </c>
      <c r="BI19" s="230">
        <f>BD20</f>
        <v>1</v>
      </c>
      <c r="BJ19" s="570" t="str">
        <f>IF(BF20=1,"OK","未充足")</f>
        <v>未充足</v>
      </c>
      <c r="BK19" s="164"/>
      <c r="BM19" s="688" t="s">
        <v>55</v>
      </c>
      <c r="BN19" s="860" t="s">
        <v>190</v>
      </c>
      <c r="BO19" s="853"/>
      <c r="BP19" s="689"/>
      <c r="BQ19" s="845" t="s">
        <v>249</v>
      </c>
      <c r="BR19" s="689"/>
      <c r="BS19" s="689"/>
      <c r="BT19" s="690">
        <f>BS20+BS24+BS25+BS26</f>
        <v>24</v>
      </c>
      <c r="BU19" s="36"/>
      <c r="BV19" s="667"/>
      <c r="BW19" s="663"/>
      <c r="BX19" s="35"/>
      <c r="BY19" s="12"/>
      <c r="BZ19" s="12"/>
    </row>
    <row r="20" spans="1:78" ht="13.5" customHeight="1" thickTop="1" thickBot="1">
      <c r="A20" s="39"/>
      <c r="B20" s="2144"/>
      <c r="C20" s="2086"/>
      <c r="D20" s="2116"/>
      <c r="E20" s="833" t="s">
        <v>128</v>
      </c>
      <c r="F20" s="94"/>
      <c r="G20" s="735"/>
      <c r="H20" s="97"/>
      <c r="I20" s="87"/>
      <c r="J20" s="97"/>
      <c r="K20" s="87"/>
      <c r="L20" s="97"/>
      <c r="M20" s="92"/>
      <c r="N20" s="205">
        <v>1</v>
      </c>
      <c r="O20" s="105"/>
      <c r="P20" s="126">
        <f t="shared" si="3"/>
        <v>0</v>
      </c>
      <c r="Q20" s="28"/>
      <c r="R20" s="868"/>
      <c r="S20" s="125"/>
      <c r="T20" s="791" t="s">
        <v>252</v>
      </c>
      <c r="U20" s="392"/>
      <c r="V20" s="36"/>
      <c r="W20" s="503"/>
      <c r="X20" s="2146"/>
      <c r="Y20" s="2080"/>
      <c r="Z20" s="213" t="s">
        <v>33</v>
      </c>
      <c r="AA20" s="461"/>
      <c r="AB20" s="100"/>
      <c r="AC20" s="461"/>
      <c r="AD20" s="758"/>
      <c r="AE20" s="461"/>
      <c r="AF20" s="100"/>
      <c r="AG20" s="461"/>
      <c r="AH20" s="100"/>
      <c r="AI20" s="205">
        <v>2</v>
      </c>
      <c r="AJ20" s="220"/>
      <c r="AK20" s="140">
        <f t="shared" si="2"/>
        <v>0</v>
      </c>
      <c r="AL20" s="28"/>
      <c r="AM20" s="959"/>
      <c r="AN20" s="125"/>
      <c r="AO20" s="122"/>
      <c r="AP20" s="41"/>
      <c r="AQ20" s="18"/>
      <c r="AR20" s="2149"/>
      <c r="AS20" s="2112"/>
      <c r="AT20" s="368"/>
      <c r="AU20" s="834" t="s">
        <v>68</v>
      </c>
      <c r="AV20" s="1041"/>
      <c r="AW20" s="774"/>
      <c r="AX20" s="1041"/>
      <c r="AY20" s="658"/>
      <c r="AZ20" s="1041"/>
      <c r="BA20" s="1040"/>
      <c r="BB20" s="1039"/>
      <c r="BC20" s="658"/>
      <c r="BD20" s="357">
        <v>1</v>
      </c>
      <c r="BE20" s="656"/>
      <c r="BF20" s="197">
        <f>IF(BE20&gt;0,BD20,0)</f>
        <v>0</v>
      </c>
      <c r="BG20" s="356"/>
      <c r="BH20" s="884"/>
      <c r="BI20" s="424" t="s">
        <v>48</v>
      </c>
      <c r="BJ20" s="986"/>
      <c r="BK20" s="164"/>
      <c r="BM20" s="699" t="s">
        <v>56</v>
      </c>
      <c r="BN20" s="700"/>
      <c r="BO20" s="856" t="s">
        <v>41</v>
      </c>
      <c r="BP20" s="700"/>
      <c r="BQ20" s="846" t="s">
        <v>248</v>
      </c>
      <c r="BR20" s="713"/>
      <c r="BS20" s="713">
        <v>9</v>
      </c>
      <c r="BT20" s="665"/>
      <c r="BU20" s="58"/>
      <c r="BV20" s="667"/>
      <c r="BW20" s="663"/>
      <c r="BX20" s="35"/>
      <c r="BY20" s="12"/>
      <c r="BZ20" s="10"/>
    </row>
    <row r="21" spans="1:78" ht="13.5" customHeight="1" thickBot="1">
      <c r="A21" s="39"/>
      <c r="B21" s="2144"/>
      <c r="C21" s="2086"/>
      <c r="D21" s="258"/>
      <c r="E21" s="259" t="s">
        <v>224</v>
      </c>
      <c r="F21" s="260"/>
      <c r="G21" s="260"/>
      <c r="H21" s="260"/>
      <c r="I21" s="260"/>
      <c r="J21" s="260"/>
      <c r="K21" s="260"/>
      <c r="L21" s="260"/>
      <c r="M21" s="260"/>
      <c r="N21" s="55"/>
      <c r="O21" s="616"/>
      <c r="P21" s="138">
        <f>SUM(P22:P24)</f>
        <v>0</v>
      </c>
      <c r="Q21" s="1099">
        <f>SUM(N22:N24)</f>
        <v>4</v>
      </c>
      <c r="R21" s="150" t="str">
        <f>IF(SUM(P22:P24)&gt;=Q21,"OK","未充足")</f>
        <v>未充足</v>
      </c>
      <c r="S21" s="79"/>
      <c r="T21" s="157"/>
      <c r="U21" s="145"/>
      <c r="V21" s="36"/>
      <c r="W21" s="503"/>
      <c r="X21" s="2146"/>
      <c r="Y21" s="2080"/>
      <c r="Z21" s="215" t="s">
        <v>150</v>
      </c>
      <c r="AA21" s="464"/>
      <c r="AB21" s="314"/>
      <c r="AC21" s="464"/>
      <c r="AD21" s="314"/>
      <c r="AE21" s="760"/>
      <c r="AF21" s="314"/>
      <c r="AG21" s="464"/>
      <c r="AH21" s="314"/>
      <c r="AI21" s="186">
        <v>2</v>
      </c>
      <c r="AJ21" s="316"/>
      <c r="AK21" s="188">
        <f t="shared" si="2"/>
        <v>0</v>
      </c>
      <c r="AL21" s="189"/>
      <c r="AM21" s="1095" t="s">
        <v>296</v>
      </c>
      <c r="AN21" s="190" t="s">
        <v>48</v>
      </c>
      <c r="AO21" s="324" t="s">
        <v>220</v>
      </c>
      <c r="AP21" s="41"/>
      <c r="AQ21" s="18"/>
      <c r="AR21" s="2149"/>
      <c r="AS21" s="2112"/>
      <c r="AT21" s="290"/>
      <c r="AU21" s="178" t="s">
        <v>69</v>
      </c>
      <c r="AV21" s="468"/>
      <c r="AW21" s="91"/>
      <c r="AX21" s="468"/>
      <c r="AY21" s="91"/>
      <c r="AZ21" s="1174"/>
      <c r="BA21" s="91"/>
      <c r="BB21" s="629"/>
      <c r="BC21" s="100"/>
      <c r="BD21" s="82">
        <v>2</v>
      </c>
      <c r="BE21" s="105"/>
      <c r="BF21" s="126">
        <f>IF(BE21&gt;0,BD21,0)</f>
        <v>0</v>
      </c>
      <c r="BG21" s="125" t="s">
        <v>48</v>
      </c>
      <c r="BH21" s="885"/>
      <c r="BI21" s="425"/>
      <c r="BJ21" s="976" t="s">
        <v>284</v>
      </c>
      <c r="BK21" s="12"/>
      <c r="BM21" s="677" t="s">
        <v>233</v>
      </c>
      <c r="BN21" s="672"/>
      <c r="BO21" s="678"/>
      <c r="BP21" s="679" t="s">
        <v>241</v>
      </c>
      <c r="BQ21" s="29"/>
      <c r="BR21" s="29">
        <v>5</v>
      </c>
      <c r="BS21" s="29"/>
      <c r="BT21" s="665"/>
      <c r="BU21" s="58"/>
      <c r="BV21" s="663"/>
      <c r="BW21" s="663"/>
      <c r="BX21" s="663"/>
      <c r="BY21" s="12"/>
      <c r="BZ21" s="12"/>
    </row>
    <row r="22" spans="1:78" ht="13.5" customHeight="1" thickTop="1" thickBot="1">
      <c r="A22" s="39"/>
      <c r="B22" s="2144"/>
      <c r="C22" s="2086"/>
      <c r="D22" s="258"/>
      <c r="E22" s="828" t="s">
        <v>115</v>
      </c>
      <c r="F22" s="320"/>
      <c r="G22" s="280"/>
      <c r="H22" s="739"/>
      <c r="I22" s="280"/>
      <c r="J22" s="222"/>
      <c r="K22" s="1135"/>
      <c r="L22" s="222"/>
      <c r="M22" s="280"/>
      <c r="N22" s="202">
        <v>2</v>
      </c>
      <c r="O22" s="310"/>
      <c r="P22" s="203">
        <f t="shared" ref="P22:P24" si="4">IF(O22&gt;0,N22,0)</f>
        <v>0</v>
      </c>
      <c r="Q22" s="198"/>
      <c r="R22" s="866"/>
      <c r="S22" s="190"/>
      <c r="T22" s="1024"/>
      <c r="U22" s="145"/>
      <c r="V22" s="36"/>
      <c r="W22" s="503"/>
      <c r="X22" s="2146"/>
      <c r="Y22" s="2080"/>
      <c r="Z22" s="216" t="s">
        <v>151</v>
      </c>
      <c r="AA22" s="470"/>
      <c r="AB22" s="224"/>
      <c r="AC22" s="470"/>
      <c r="AD22" s="224"/>
      <c r="AE22" s="759"/>
      <c r="AF22" s="224"/>
      <c r="AG22" s="470"/>
      <c r="AH22" s="224"/>
      <c r="AI22" s="305">
        <v>2</v>
      </c>
      <c r="AJ22" s="221"/>
      <c r="AK22" s="197">
        <f t="shared" si="2"/>
        <v>0</v>
      </c>
      <c r="AL22" s="198"/>
      <c r="AM22" s="870"/>
      <c r="AN22" s="323"/>
      <c r="AO22" s="811" t="s">
        <v>253</v>
      </c>
      <c r="AP22" s="41"/>
      <c r="AQ22" s="18"/>
      <c r="AR22" s="2149"/>
      <c r="AS22" s="2112"/>
      <c r="AT22" s="2118" t="s">
        <v>129</v>
      </c>
      <c r="AU22" s="411" t="s">
        <v>235</v>
      </c>
      <c r="AV22" s="412"/>
      <c r="AW22" s="412"/>
      <c r="AX22" s="412"/>
      <c r="AY22" s="2087" t="s">
        <v>202</v>
      </c>
      <c r="AZ22" s="2087"/>
      <c r="BA22" s="938">
        <f>IF((BF22-BG22)&gt;0,BF22-BG22,0)</f>
        <v>0</v>
      </c>
      <c r="BB22" s="2088" t="s">
        <v>97</v>
      </c>
      <c r="BC22" s="2088"/>
      <c r="BD22" s="939">
        <f>IF((BF22-BI22)&gt;0,BF22-BI22,0)</f>
        <v>0</v>
      </c>
      <c r="BE22" s="413"/>
      <c r="BF22" s="414">
        <f>SUM(BF23:BF24)</f>
        <v>0</v>
      </c>
      <c r="BG22" s="415">
        <v>1</v>
      </c>
      <c r="BH22" s="566" t="str">
        <f>IF(BF22&gt;=BG22,"OK","未充足")</f>
        <v>未充足</v>
      </c>
      <c r="BI22" s="416">
        <v>1</v>
      </c>
      <c r="BJ22" s="571" t="str">
        <f>IF(BF22&gt;=BI22,"OK","未充足")</f>
        <v>未充足</v>
      </c>
      <c r="BK22" s="12"/>
      <c r="BM22" s="673" t="s">
        <v>234</v>
      </c>
      <c r="BN22" s="674"/>
      <c r="BO22" s="676"/>
      <c r="BP22" s="675" t="s">
        <v>242</v>
      </c>
      <c r="BQ22" s="29"/>
      <c r="BR22" s="29">
        <v>3</v>
      </c>
      <c r="BS22" s="29"/>
      <c r="BT22" s="665"/>
      <c r="BU22" s="58"/>
      <c r="BV22" s="667"/>
      <c r="BW22" s="663"/>
      <c r="BX22" s="35"/>
      <c r="BY22" s="12"/>
      <c r="BZ22" s="12"/>
    </row>
    <row r="23" spans="1:78" ht="13.5" customHeight="1" thickTop="1" thickBot="1">
      <c r="A23" s="39"/>
      <c r="B23" s="2144"/>
      <c r="C23" s="2086"/>
      <c r="D23" s="258"/>
      <c r="E23" s="827" t="s">
        <v>116</v>
      </c>
      <c r="F23" s="738"/>
      <c r="G23" s="92"/>
      <c r="H23" s="97"/>
      <c r="I23" s="92"/>
      <c r="J23" s="97"/>
      <c r="K23" s="92"/>
      <c r="L23" s="97"/>
      <c r="M23" s="92"/>
      <c r="N23" s="78">
        <v>1</v>
      </c>
      <c r="O23" s="106"/>
      <c r="P23" s="126">
        <f t="shared" si="4"/>
        <v>0</v>
      </c>
      <c r="Q23" s="28"/>
      <c r="R23" s="867"/>
      <c r="S23" s="330"/>
      <c r="T23" s="1010"/>
      <c r="U23" s="392"/>
      <c r="V23" s="36"/>
      <c r="W23" s="503"/>
      <c r="X23" s="2146"/>
      <c r="Y23" s="2080"/>
      <c r="Z23" s="216" t="s">
        <v>152</v>
      </c>
      <c r="AA23" s="470"/>
      <c r="AB23" s="224"/>
      <c r="AC23" s="470"/>
      <c r="AD23" s="224"/>
      <c r="AE23" s="759"/>
      <c r="AF23" s="224"/>
      <c r="AG23" s="470"/>
      <c r="AH23" s="224"/>
      <c r="AI23" s="305">
        <v>2</v>
      </c>
      <c r="AJ23" s="221"/>
      <c r="AK23" s="197">
        <f t="shared" si="2"/>
        <v>0</v>
      </c>
      <c r="AL23" s="198"/>
      <c r="AM23" s="879"/>
      <c r="AN23" s="198"/>
      <c r="AO23" s="811" t="s">
        <v>253</v>
      </c>
      <c r="AP23" s="41"/>
      <c r="AQ23" s="18"/>
      <c r="AR23" s="2149"/>
      <c r="AS23" s="2112"/>
      <c r="AT23" s="2119"/>
      <c r="AU23" s="27" t="s">
        <v>172</v>
      </c>
      <c r="AV23" s="1033"/>
      <c r="AW23" s="755"/>
      <c r="AX23" s="465"/>
      <c r="AY23" s="223"/>
      <c r="AZ23" s="465"/>
      <c r="BA23" s="1035"/>
      <c r="BB23" s="1037"/>
      <c r="BC23" s="210"/>
      <c r="BD23" s="74">
        <v>1</v>
      </c>
      <c r="BE23" s="103"/>
      <c r="BF23" s="136">
        <f>IF(BE23&gt;0,BD23,0)</f>
        <v>0</v>
      </c>
      <c r="BG23" s="23"/>
      <c r="BH23" s="892"/>
      <c r="BI23" s="424" t="s">
        <v>194</v>
      </c>
      <c r="BJ23" s="986"/>
      <c r="BK23" s="12"/>
      <c r="BM23" s="555" t="s">
        <v>235</v>
      </c>
      <c r="BN23" s="37"/>
      <c r="BO23" s="701"/>
      <c r="BP23" s="609" t="s">
        <v>243</v>
      </c>
      <c r="BQ23" s="57"/>
      <c r="BR23" s="57">
        <v>1</v>
      </c>
      <c r="BS23" s="57"/>
      <c r="BT23" s="665"/>
      <c r="BU23" s="58"/>
      <c r="BV23" s="668"/>
      <c r="BW23" s="663"/>
      <c r="BX23" s="663"/>
      <c r="BY23" s="12"/>
      <c r="BZ23" s="12"/>
    </row>
    <row r="24" spans="1:78" ht="13.5" customHeight="1" thickBot="1">
      <c r="A24" s="39"/>
      <c r="B24" s="2144"/>
      <c r="C24" s="2086"/>
      <c r="D24" s="281"/>
      <c r="E24" s="204" t="s">
        <v>117</v>
      </c>
      <c r="F24" s="207"/>
      <c r="G24" s="272"/>
      <c r="H24" s="275"/>
      <c r="I24" s="272"/>
      <c r="J24" s="740"/>
      <c r="K24" s="272"/>
      <c r="L24" s="275"/>
      <c r="M24" s="272"/>
      <c r="N24" s="199">
        <v>1</v>
      </c>
      <c r="O24" s="108"/>
      <c r="P24" s="137">
        <f t="shared" si="4"/>
        <v>0</v>
      </c>
      <c r="Q24" s="174"/>
      <c r="R24" s="868"/>
      <c r="S24" s="125"/>
      <c r="T24" s="1023"/>
      <c r="U24" s="145"/>
      <c r="V24" s="36"/>
      <c r="W24" s="503"/>
      <c r="X24" s="2146"/>
      <c r="Y24" s="2080"/>
      <c r="Z24" s="216" t="s">
        <v>153</v>
      </c>
      <c r="AA24" s="461"/>
      <c r="AB24" s="100"/>
      <c r="AC24" s="461"/>
      <c r="AD24" s="100"/>
      <c r="AE24" s="761"/>
      <c r="AF24" s="100"/>
      <c r="AG24" s="461"/>
      <c r="AH24" s="100"/>
      <c r="AI24" s="205">
        <v>2</v>
      </c>
      <c r="AJ24" s="220"/>
      <c r="AK24" s="140">
        <f t="shared" si="2"/>
        <v>0</v>
      </c>
      <c r="AL24" s="28"/>
      <c r="AM24" s="879"/>
      <c r="AN24" s="195"/>
      <c r="AO24" s="811" t="s">
        <v>253</v>
      </c>
      <c r="AP24" s="18"/>
      <c r="AQ24" s="18"/>
      <c r="AR24" s="2149"/>
      <c r="AS24" s="2113"/>
      <c r="AT24" s="2120"/>
      <c r="AU24" s="785" t="s">
        <v>173</v>
      </c>
      <c r="AV24" s="1034"/>
      <c r="AW24" s="1032"/>
      <c r="AX24" s="467"/>
      <c r="AY24" s="211"/>
      <c r="AZ24" s="467"/>
      <c r="BA24" s="1036"/>
      <c r="BB24" s="1038"/>
      <c r="BC24" s="210"/>
      <c r="BD24" s="74">
        <v>1</v>
      </c>
      <c r="BE24" s="108"/>
      <c r="BF24" s="127">
        <f>IF(BE24&gt;0,BD24,0)</f>
        <v>0</v>
      </c>
      <c r="BG24" s="23"/>
      <c r="BH24" s="892"/>
      <c r="BI24" s="424" t="s">
        <v>194</v>
      </c>
      <c r="BJ24" s="987"/>
      <c r="BK24" s="12"/>
      <c r="BM24" s="702" t="s">
        <v>57</v>
      </c>
      <c r="BN24" s="703"/>
      <c r="BO24" s="857" t="s">
        <v>191</v>
      </c>
      <c r="BP24" s="703"/>
      <c r="BQ24" s="714"/>
      <c r="BR24" s="714"/>
      <c r="BS24" s="714">
        <v>2</v>
      </c>
      <c r="BT24" s="665"/>
      <c r="BU24" s="58"/>
      <c r="BV24" s="667"/>
      <c r="BW24" s="663"/>
      <c r="BX24" s="35"/>
      <c r="BY24" s="12"/>
    </row>
    <row r="25" spans="1:78" ht="13.5" customHeight="1" thickTop="1" thickBot="1">
      <c r="A25" s="39"/>
      <c r="B25" s="2144"/>
      <c r="C25" s="2086"/>
      <c r="D25" s="2089" t="s">
        <v>188</v>
      </c>
      <c r="E25" s="261" t="s">
        <v>225</v>
      </c>
      <c r="F25" s="262"/>
      <c r="G25" s="262"/>
      <c r="H25" s="262"/>
      <c r="I25" s="262"/>
      <c r="J25" s="262"/>
      <c r="K25" s="262"/>
      <c r="L25" s="262"/>
      <c r="M25" s="262"/>
      <c r="N25" s="263"/>
      <c r="O25" s="311"/>
      <c r="P25" s="426">
        <f>SUM(P26:P28)</f>
        <v>0</v>
      </c>
      <c r="Q25" s="1100">
        <f>SUM(N26:N28)</f>
        <v>6</v>
      </c>
      <c r="R25" s="495" t="str">
        <f>IF(SUM(P26:P28)&gt;=Q25,"OK","未充足")</f>
        <v>未充足</v>
      </c>
      <c r="S25" s="264"/>
      <c r="T25" s="282"/>
      <c r="U25" s="394"/>
      <c r="V25" s="36"/>
      <c r="W25" s="503"/>
      <c r="X25" s="2146"/>
      <c r="Y25" s="2080"/>
      <c r="Z25" s="332" t="s">
        <v>154</v>
      </c>
      <c r="AA25" s="464"/>
      <c r="AB25" s="314"/>
      <c r="AC25" s="464"/>
      <c r="AD25" s="314"/>
      <c r="AE25" s="762"/>
      <c r="AF25" s="314"/>
      <c r="AG25" s="464"/>
      <c r="AH25" s="314"/>
      <c r="AI25" s="186">
        <v>2</v>
      </c>
      <c r="AJ25" s="316"/>
      <c r="AK25" s="188">
        <f t="shared" si="2"/>
        <v>0</v>
      </c>
      <c r="AL25" s="189"/>
      <c r="AM25" s="879"/>
      <c r="AN25" s="189"/>
      <c r="AO25" s="811" t="s">
        <v>253</v>
      </c>
      <c r="AP25" s="18"/>
      <c r="AQ25" s="18"/>
      <c r="AR25" s="2149"/>
      <c r="AS25" s="2306" t="s">
        <v>191</v>
      </c>
      <c r="AT25" s="2093"/>
      <c r="AU25" s="387" t="s">
        <v>57</v>
      </c>
      <c r="AV25" s="1912"/>
      <c r="AW25" s="1913"/>
      <c r="AX25" s="1913"/>
      <c r="AY25" s="1914" t="s">
        <v>202</v>
      </c>
      <c r="AZ25" s="1914"/>
      <c r="BA25" s="1156">
        <f>IF((BF25-BG25)&gt;0,BF25-BG25,0)</f>
        <v>0</v>
      </c>
      <c r="BB25" s="1914" t="s">
        <v>97</v>
      </c>
      <c r="BC25" s="1914"/>
      <c r="BD25" s="946">
        <f>IF((BF25-BI25)&gt;0,BF25-BI25,0)</f>
        <v>0</v>
      </c>
      <c r="BE25" s="303"/>
      <c r="BF25" s="232">
        <f>SUM(BF26:BF32)</f>
        <v>0</v>
      </c>
      <c r="BG25" s="233">
        <v>2</v>
      </c>
      <c r="BH25" s="565" t="str">
        <f>IF(AND(BF25&gt;=BG25,BF26=1),"OK","未充足")</f>
        <v>未充足</v>
      </c>
      <c r="BI25" s="141">
        <v>1</v>
      </c>
      <c r="BJ25" s="572" t="str">
        <f>IF(BF25&gt;=BI25,"OK","未充足")</f>
        <v>未充足</v>
      </c>
      <c r="BK25" s="10"/>
      <c r="BM25" s="704" t="s">
        <v>240</v>
      </c>
      <c r="BN25" s="705"/>
      <c r="BO25" s="858" t="s">
        <v>193</v>
      </c>
      <c r="BP25" s="706"/>
      <c r="BQ25" s="706"/>
      <c r="BR25" s="706"/>
      <c r="BS25" s="715">
        <v>12</v>
      </c>
      <c r="BT25" s="665"/>
      <c r="BU25" s="29"/>
      <c r="BV25" s="56"/>
      <c r="BW25" s="663"/>
      <c r="BX25" s="44"/>
      <c r="BY25" s="12"/>
      <c r="BZ25" s="12"/>
    </row>
    <row r="26" spans="1:78" ht="13.5" customHeight="1" thickTop="1" thickBot="1">
      <c r="A26" s="39"/>
      <c r="B26" s="2144"/>
      <c r="C26" s="2086"/>
      <c r="D26" s="2090"/>
      <c r="E26" s="824" t="s">
        <v>118</v>
      </c>
      <c r="F26" s="741"/>
      <c r="G26" s="279"/>
      <c r="H26" s="193"/>
      <c r="I26" s="194"/>
      <c r="J26" s="193"/>
      <c r="K26" s="1136"/>
      <c r="L26" s="193"/>
      <c r="M26" s="194"/>
      <c r="N26" s="83">
        <v>2</v>
      </c>
      <c r="O26" s="103"/>
      <c r="P26" s="126">
        <f>IF(O26&gt;0,N26,0)</f>
        <v>0</v>
      </c>
      <c r="Q26" s="198"/>
      <c r="R26" s="866"/>
      <c r="S26" s="190"/>
      <c r="T26" s="788" t="s">
        <v>252</v>
      </c>
      <c r="U26" s="395"/>
      <c r="V26" s="36"/>
      <c r="W26" s="503"/>
      <c r="X26" s="2146"/>
      <c r="Y26" s="2080"/>
      <c r="Z26" s="216" t="s">
        <v>155</v>
      </c>
      <c r="AA26" s="470"/>
      <c r="AB26" s="224"/>
      <c r="AC26" s="470"/>
      <c r="AD26" s="224"/>
      <c r="AE26" s="759"/>
      <c r="AF26" s="224"/>
      <c r="AG26" s="470"/>
      <c r="AH26" s="224"/>
      <c r="AI26" s="305">
        <v>2</v>
      </c>
      <c r="AJ26" s="221"/>
      <c r="AK26" s="197">
        <f t="shared" si="2"/>
        <v>0</v>
      </c>
      <c r="AL26" s="198"/>
      <c r="AM26" s="879"/>
      <c r="AN26" s="323"/>
      <c r="AO26" s="811" t="s">
        <v>253</v>
      </c>
      <c r="AP26" s="18"/>
      <c r="AQ26" s="18"/>
      <c r="AR26" s="2149"/>
      <c r="AS26" s="2094"/>
      <c r="AT26" s="2095"/>
      <c r="AU26" s="826" t="s">
        <v>81</v>
      </c>
      <c r="AV26" s="777"/>
      <c r="AW26" s="1031"/>
      <c r="AX26" s="465"/>
      <c r="AY26" s="223"/>
      <c r="AZ26" s="465"/>
      <c r="BA26" s="223"/>
      <c r="BB26" s="465"/>
      <c r="BC26" s="223"/>
      <c r="BD26" s="71">
        <v>1</v>
      </c>
      <c r="BE26" s="945"/>
      <c r="BF26" s="197">
        <f>IF(BE26&gt;0,BD26,0)</f>
        <v>0</v>
      </c>
      <c r="BG26" s="942" t="s">
        <v>48</v>
      </c>
      <c r="BH26" s="943"/>
      <c r="BI26" s="944"/>
      <c r="BJ26" s="988"/>
      <c r="BK26" s="10"/>
      <c r="BM26" s="847" t="s">
        <v>244</v>
      </c>
      <c r="BN26" s="848"/>
      <c r="BO26" s="859" t="s">
        <v>49</v>
      </c>
      <c r="BP26" s="849"/>
      <c r="BQ26" s="849"/>
      <c r="BR26" s="849"/>
      <c r="BS26" s="850">
        <v>1</v>
      </c>
      <c r="BT26" s="851"/>
      <c r="BU26" s="852"/>
      <c r="BV26" s="56"/>
      <c r="BW26" s="35"/>
      <c r="BX26" s="45"/>
    </row>
    <row r="27" spans="1:78" ht="13.5" customHeight="1" thickTop="1">
      <c r="A27" s="39"/>
      <c r="B27" s="2144"/>
      <c r="C27" s="2086"/>
      <c r="D27" s="2090"/>
      <c r="E27" s="831" t="s">
        <v>119</v>
      </c>
      <c r="F27" s="90"/>
      <c r="G27" s="742"/>
      <c r="H27" s="193"/>
      <c r="I27" s="194"/>
      <c r="J27" s="193"/>
      <c r="K27" s="1137"/>
      <c r="L27" s="193"/>
      <c r="M27" s="194"/>
      <c r="N27" s="75">
        <v>2</v>
      </c>
      <c r="O27" s="104"/>
      <c r="P27" s="127">
        <f t="shared" ref="P27:P28" si="5">IF(O27&gt;0,N27,0)</f>
        <v>0</v>
      </c>
      <c r="Q27" s="28"/>
      <c r="R27" s="867"/>
      <c r="S27" s="330"/>
      <c r="T27" s="1010"/>
      <c r="U27" s="392"/>
      <c r="V27" s="36"/>
      <c r="W27" s="46"/>
      <c r="X27" s="2146"/>
      <c r="Y27" s="2080"/>
      <c r="Z27" s="216" t="s">
        <v>156</v>
      </c>
      <c r="AA27" s="461"/>
      <c r="AB27" s="100"/>
      <c r="AC27" s="461"/>
      <c r="AD27" s="100"/>
      <c r="AE27" s="461"/>
      <c r="AF27" s="763"/>
      <c r="AG27" s="650"/>
      <c r="AH27" s="100"/>
      <c r="AI27" s="205">
        <v>2</v>
      </c>
      <c r="AJ27" s="220"/>
      <c r="AK27" s="140">
        <f t="shared" si="2"/>
        <v>0</v>
      </c>
      <c r="AL27" s="189"/>
      <c r="AM27" s="879"/>
      <c r="AN27" s="190" t="s">
        <v>48</v>
      </c>
      <c r="AO27" s="324" t="s">
        <v>220</v>
      </c>
      <c r="AP27" s="18"/>
      <c r="AQ27" s="18"/>
      <c r="AR27" s="2149"/>
      <c r="AS27" s="2094"/>
      <c r="AT27" s="2095"/>
      <c r="AU27" s="359" t="s">
        <v>71</v>
      </c>
      <c r="AV27" s="759"/>
      <c r="AW27" s="907"/>
      <c r="AX27" s="470"/>
      <c r="AY27" s="224"/>
      <c r="AZ27" s="470"/>
      <c r="BA27" s="224"/>
      <c r="BB27" s="470"/>
      <c r="BC27" s="224"/>
      <c r="BD27" s="305">
        <v>1</v>
      </c>
      <c r="BE27" s="187"/>
      <c r="BF27" s="197">
        <f t="shared" ref="BF27:BF32" si="6">IF(BE27&gt;0,BD27,0)</f>
        <v>0</v>
      </c>
      <c r="BG27" s="198"/>
      <c r="BH27" s="867"/>
      <c r="BI27" s="330"/>
      <c r="BJ27" s="989"/>
      <c r="BK27" s="164" t="s">
        <v>294</v>
      </c>
      <c r="BM27" s="14"/>
      <c r="BN27" s="12"/>
      <c r="BO27" s="664"/>
      <c r="BP27" s="665"/>
      <c r="BQ27" s="665"/>
      <c r="BR27" s="665"/>
      <c r="BS27" s="665"/>
      <c r="BT27" s="665"/>
      <c r="BU27" s="29"/>
      <c r="BV27" s="56"/>
      <c r="BW27" s="35"/>
      <c r="BX27" s="45"/>
    </row>
    <row r="28" spans="1:78" ht="13.5" customHeight="1" thickBot="1">
      <c r="A28" s="39"/>
      <c r="B28" s="2144"/>
      <c r="C28" s="2086"/>
      <c r="D28" s="2091"/>
      <c r="E28" s="832" t="s">
        <v>120</v>
      </c>
      <c r="F28" s="300"/>
      <c r="G28" s="743"/>
      <c r="H28" s="193"/>
      <c r="I28" s="194"/>
      <c r="J28" s="193"/>
      <c r="K28" s="1138"/>
      <c r="L28" s="193"/>
      <c r="M28" s="194"/>
      <c r="N28" s="301">
        <v>2</v>
      </c>
      <c r="O28" s="108"/>
      <c r="P28" s="273">
        <f t="shared" si="5"/>
        <v>0</v>
      </c>
      <c r="Q28" s="174"/>
      <c r="R28" s="868"/>
      <c r="S28" s="125"/>
      <c r="T28" s="1023"/>
      <c r="U28" s="394"/>
      <c r="V28" s="36"/>
      <c r="W28" s="46"/>
      <c r="X28" s="2146"/>
      <c r="Y28" s="2080"/>
      <c r="Z28" s="213" t="s">
        <v>157</v>
      </c>
      <c r="AA28" s="463"/>
      <c r="AB28" s="210"/>
      <c r="AC28" s="463"/>
      <c r="AD28" s="210"/>
      <c r="AE28" s="463"/>
      <c r="AF28" s="756"/>
      <c r="AG28" s="463"/>
      <c r="AH28" s="210"/>
      <c r="AI28" s="72">
        <v>2</v>
      </c>
      <c r="AJ28" s="219"/>
      <c r="AK28" s="217">
        <f t="shared" si="2"/>
        <v>0</v>
      </c>
      <c r="AL28" s="198"/>
      <c r="AM28" s="879"/>
      <c r="AN28" s="198"/>
      <c r="AO28" s="811" t="s">
        <v>253</v>
      </c>
      <c r="AP28" s="18"/>
      <c r="AQ28" s="18"/>
      <c r="AR28" s="2149"/>
      <c r="AS28" s="2094"/>
      <c r="AT28" s="2095"/>
      <c r="AU28" s="361" t="s">
        <v>82</v>
      </c>
      <c r="AV28" s="469"/>
      <c r="AW28" s="345"/>
      <c r="AX28" s="469"/>
      <c r="AY28" s="345"/>
      <c r="AZ28" s="775"/>
      <c r="BA28" s="345"/>
      <c r="BB28" s="469"/>
      <c r="BC28" s="345"/>
      <c r="BD28" s="362">
        <v>1</v>
      </c>
      <c r="BE28" s="349"/>
      <c r="BF28" s="350">
        <f t="shared" si="6"/>
        <v>0</v>
      </c>
      <c r="BG28" s="363"/>
      <c r="BH28" s="886"/>
      <c r="BI28" s="351"/>
      <c r="BJ28" s="990"/>
      <c r="BK28" s="12"/>
      <c r="BM28" s="14"/>
      <c r="BN28" s="209"/>
      <c r="BO28" s="666"/>
      <c r="BP28" s="665"/>
      <c r="BQ28" s="665"/>
      <c r="BR28" s="665"/>
      <c r="BS28" s="665"/>
      <c r="BT28" s="665"/>
      <c r="BU28" s="29"/>
      <c r="BV28" s="662"/>
      <c r="BW28" s="19"/>
      <c r="BX28" s="12"/>
    </row>
    <row r="29" spans="1:78" ht="13.5" customHeight="1" thickBot="1">
      <c r="A29" s="39"/>
      <c r="B29" s="2144"/>
      <c r="C29" s="1179"/>
      <c r="D29" s="2151" t="s">
        <v>129</v>
      </c>
      <c r="E29" s="1181" t="s">
        <v>226</v>
      </c>
      <c r="F29" s="1182"/>
      <c r="G29" s="1182"/>
      <c r="H29" s="1182"/>
      <c r="I29" s="1182"/>
      <c r="J29" s="1182"/>
      <c r="K29" s="1182"/>
      <c r="L29" s="1182"/>
      <c r="M29" s="1182"/>
      <c r="N29" s="1183"/>
      <c r="O29" s="1184"/>
      <c r="P29" s="1185">
        <f>SUM(P30:P31)</f>
        <v>0</v>
      </c>
      <c r="Q29" s="1186">
        <v>2</v>
      </c>
      <c r="R29" s="1187" t="str">
        <f>IF(SUM(P30:P31)&gt;=Q29,"OK","未充足")</f>
        <v>未充足</v>
      </c>
      <c r="S29" s="1186"/>
      <c r="T29" s="1188"/>
      <c r="U29" s="394"/>
      <c r="V29" s="36"/>
      <c r="W29" s="46"/>
      <c r="X29" s="2146"/>
      <c r="Y29" s="2080"/>
      <c r="Z29" s="215" t="s">
        <v>158</v>
      </c>
      <c r="AA29" s="464"/>
      <c r="AB29" s="314"/>
      <c r="AC29" s="464"/>
      <c r="AD29" s="314"/>
      <c r="AE29" s="464"/>
      <c r="AF29" s="757"/>
      <c r="AG29" s="464"/>
      <c r="AH29" s="314"/>
      <c r="AI29" s="186">
        <v>2</v>
      </c>
      <c r="AJ29" s="316"/>
      <c r="AK29" s="188">
        <f t="shared" si="2"/>
        <v>0</v>
      </c>
      <c r="AL29" s="198"/>
      <c r="AM29" s="879"/>
      <c r="AN29" s="195"/>
      <c r="AO29" s="811" t="s">
        <v>253</v>
      </c>
      <c r="AP29" s="41"/>
      <c r="AQ29" s="18"/>
      <c r="AR29" s="2149"/>
      <c r="AS29" s="2094"/>
      <c r="AT29" s="2095"/>
      <c r="AU29" s="360" t="s">
        <v>83</v>
      </c>
      <c r="AV29" s="469"/>
      <c r="AW29" s="345"/>
      <c r="AX29" s="469"/>
      <c r="AY29" s="345"/>
      <c r="AZ29" s="775"/>
      <c r="BA29" s="345"/>
      <c r="BB29" s="469"/>
      <c r="BC29" s="345"/>
      <c r="BD29" s="364">
        <v>1</v>
      </c>
      <c r="BE29" s="659"/>
      <c r="BF29" s="350">
        <f t="shared" si="6"/>
        <v>0</v>
      </c>
      <c r="BG29" s="354"/>
      <c r="BH29" s="887"/>
      <c r="BI29" s="355"/>
      <c r="BJ29" s="991"/>
      <c r="BK29" s="12"/>
      <c r="BM29" s="12"/>
      <c r="BN29" s="12"/>
      <c r="BO29" s="12"/>
      <c r="BP29" s="12"/>
      <c r="BQ29" s="12"/>
      <c r="BR29" s="12"/>
      <c r="BS29" s="12"/>
      <c r="BT29" s="12"/>
      <c r="BU29" s="12"/>
      <c r="BV29" s="12"/>
      <c r="BW29" s="12"/>
      <c r="BX29" s="12"/>
    </row>
    <row r="30" spans="1:78" ht="13.5" customHeight="1" thickTop="1">
      <c r="A30" s="39"/>
      <c r="B30" s="2144"/>
      <c r="C30" s="1179"/>
      <c r="D30" s="2152"/>
      <c r="E30" s="22" t="s">
        <v>113</v>
      </c>
      <c r="F30" s="94"/>
      <c r="G30" s="736"/>
      <c r="H30" s="97"/>
      <c r="I30" s="89"/>
      <c r="J30" s="97"/>
      <c r="K30" s="89"/>
      <c r="L30" s="97"/>
      <c r="M30" s="92"/>
      <c r="N30" s="205">
        <v>2</v>
      </c>
      <c r="O30" s="103"/>
      <c r="P30" s="126">
        <f t="shared" ref="P30:P31" si="7">IF(O30&gt;0,N30,0)</f>
        <v>0</v>
      </c>
      <c r="Q30" s="28"/>
      <c r="R30" s="867"/>
      <c r="S30" s="125"/>
      <c r="T30" s="1206"/>
      <c r="U30" s="394"/>
      <c r="V30" s="36"/>
      <c r="W30" s="46"/>
      <c r="X30" s="2146"/>
      <c r="Y30" s="2080"/>
      <c r="Z30" s="216" t="s">
        <v>159</v>
      </c>
      <c r="AA30" s="470"/>
      <c r="AB30" s="224"/>
      <c r="AC30" s="470"/>
      <c r="AD30" s="224"/>
      <c r="AE30" s="470"/>
      <c r="AF30" s="745"/>
      <c r="AG30" s="470"/>
      <c r="AH30" s="224"/>
      <c r="AI30" s="305">
        <v>2</v>
      </c>
      <c r="AJ30" s="221"/>
      <c r="AK30" s="197">
        <f t="shared" si="2"/>
        <v>0</v>
      </c>
      <c r="AL30" s="28"/>
      <c r="AM30" s="879"/>
      <c r="AN30" s="323"/>
      <c r="AO30" s="811" t="s">
        <v>253</v>
      </c>
      <c r="AP30" s="41"/>
      <c r="AQ30" s="18"/>
      <c r="AR30" s="2149"/>
      <c r="AS30" s="2094"/>
      <c r="AT30" s="2095"/>
      <c r="AU30" s="360" t="s">
        <v>84</v>
      </c>
      <c r="AV30" s="469"/>
      <c r="AW30" s="345"/>
      <c r="AX30" s="469"/>
      <c r="AY30" s="345"/>
      <c r="AZ30" s="775"/>
      <c r="BA30" s="345"/>
      <c r="BB30" s="469"/>
      <c r="BC30" s="345"/>
      <c r="BD30" s="364">
        <v>1</v>
      </c>
      <c r="BE30" s="349"/>
      <c r="BF30" s="350">
        <f t="shared" si="6"/>
        <v>0</v>
      </c>
      <c r="BG30" s="351"/>
      <c r="BH30" s="886"/>
      <c r="BI30" s="365"/>
      <c r="BJ30" s="366"/>
      <c r="BK30" s="164"/>
      <c r="BL30" s="12"/>
    </row>
    <row r="31" spans="1:78" ht="13.5" customHeight="1" thickBot="1">
      <c r="A31" s="39"/>
      <c r="B31" s="2144"/>
      <c r="C31" s="1180"/>
      <c r="D31" s="2153"/>
      <c r="E31" s="172" t="s">
        <v>114</v>
      </c>
      <c r="F31" s="313"/>
      <c r="G31" s="737"/>
      <c r="H31" s="308"/>
      <c r="I31" s="272"/>
      <c r="J31" s="308"/>
      <c r="K31" s="272"/>
      <c r="L31" s="308"/>
      <c r="M31" s="185"/>
      <c r="N31" s="186">
        <v>2</v>
      </c>
      <c r="O31" s="108"/>
      <c r="P31" s="188">
        <f t="shared" si="7"/>
        <v>0</v>
      </c>
      <c r="Q31" s="189"/>
      <c r="R31" s="868"/>
      <c r="S31" s="190"/>
      <c r="T31" s="1207"/>
      <c r="U31" s="392"/>
      <c r="V31" s="36"/>
      <c r="W31" s="46"/>
      <c r="X31" s="2146"/>
      <c r="Y31" s="2080"/>
      <c r="Z31" s="216" t="s">
        <v>6</v>
      </c>
      <c r="AA31" s="470"/>
      <c r="AB31" s="224"/>
      <c r="AC31" s="470"/>
      <c r="AD31" s="224"/>
      <c r="AE31" s="470"/>
      <c r="AF31" s="764"/>
      <c r="AG31" s="473"/>
      <c r="AH31" s="224"/>
      <c r="AI31" s="305">
        <v>1</v>
      </c>
      <c r="AJ31" s="221"/>
      <c r="AK31" s="197">
        <f t="shared" si="2"/>
        <v>0</v>
      </c>
      <c r="AL31" s="327"/>
      <c r="AM31" s="879"/>
      <c r="AN31" s="190" t="s">
        <v>48</v>
      </c>
      <c r="AO31" s="324" t="s">
        <v>220</v>
      </c>
      <c r="AP31" s="41"/>
      <c r="AQ31" s="18"/>
      <c r="AR31" s="2149"/>
      <c r="AS31" s="2094"/>
      <c r="AT31" s="2095"/>
      <c r="AU31" s="360" t="s">
        <v>174</v>
      </c>
      <c r="AV31" s="469"/>
      <c r="AW31" s="345"/>
      <c r="AX31" s="469"/>
      <c r="AY31" s="345"/>
      <c r="AZ31" s="775"/>
      <c r="BA31" s="345"/>
      <c r="BB31" s="469"/>
      <c r="BC31" s="345"/>
      <c r="BD31" s="364">
        <v>1</v>
      </c>
      <c r="BE31" s="349"/>
      <c r="BF31" s="350">
        <f t="shared" si="6"/>
        <v>0</v>
      </c>
      <c r="BG31" s="351"/>
      <c r="BH31" s="886"/>
      <c r="BI31" s="365"/>
      <c r="BJ31" s="992"/>
      <c r="BK31" s="165"/>
      <c r="BL31" s="12"/>
    </row>
    <row r="32" spans="1:78" ht="13.5" customHeight="1" thickTop="1" thickBot="1">
      <c r="A32" s="39"/>
      <c r="B32" s="2144"/>
      <c r="C32" s="2154" t="s">
        <v>189</v>
      </c>
      <c r="D32" s="341"/>
      <c r="E32" s="380" t="s">
        <v>53</v>
      </c>
      <c r="F32" s="1113" t="s">
        <v>229</v>
      </c>
      <c r="G32" s="1114"/>
      <c r="H32" s="1114"/>
      <c r="I32" s="1114"/>
      <c r="J32" s="1114"/>
      <c r="K32" s="1114"/>
      <c r="L32" s="1114"/>
      <c r="M32" s="1114"/>
      <c r="N32" s="342"/>
      <c r="O32" s="617"/>
      <c r="P32" s="427">
        <f>P33+P45</f>
        <v>0</v>
      </c>
      <c r="Q32" s="429">
        <v>27</v>
      </c>
      <c r="R32" s="563" t="str">
        <f>IF(P32&gt;=Q32,"OK","未充足")</f>
        <v>未充足</v>
      </c>
      <c r="S32" s="429">
        <v>25</v>
      </c>
      <c r="T32" s="497" t="str">
        <f>IF(P32&gt;=S32,"OK","未充足")</f>
        <v>未充足</v>
      </c>
      <c r="U32" s="392"/>
      <c r="V32" s="36"/>
      <c r="W32" s="46"/>
      <c r="X32" s="2146"/>
      <c r="Y32" s="2080"/>
      <c r="Z32" s="216" t="s">
        <v>160</v>
      </c>
      <c r="AA32" s="470"/>
      <c r="AB32" s="224"/>
      <c r="AC32" s="470"/>
      <c r="AD32" s="224"/>
      <c r="AE32" s="470"/>
      <c r="AF32" s="224"/>
      <c r="AG32" s="1937"/>
      <c r="AH32" s="1938"/>
      <c r="AI32" s="305">
        <v>2</v>
      </c>
      <c r="AJ32" s="221"/>
      <c r="AK32" s="197">
        <f t="shared" si="2"/>
        <v>0</v>
      </c>
      <c r="AL32" s="198"/>
      <c r="AM32" s="879"/>
      <c r="AN32" s="323"/>
      <c r="AO32" s="324"/>
      <c r="AP32" s="41"/>
      <c r="AQ32" s="18"/>
      <c r="AR32" s="2149"/>
      <c r="AS32" s="2307"/>
      <c r="AT32" s="2308"/>
      <c r="AU32" s="178" t="s">
        <v>175</v>
      </c>
      <c r="AV32" s="468"/>
      <c r="AW32" s="91"/>
      <c r="AX32" s="468"/>
      <c r="AY32" s="91"/>
      <c r="AZ32" s="468"/>
      <c r="BA32" s="91"/>
      <c r="BB32" s="776"/>
      <c r="BC32" s="91"/>
      <c r="BD32" s="82">
        <v>1</v>
      </c>
      <c r="BE32" s="105"/>
      <c r="BF32" s="126">
        <f t="shared" si="6"/>
        <v>0</v>
      </c>
      <c r="BG32" s="125"/>
      <c r="BH32" s="885"/>
      <c r="BI32" s="146"/>
      <c r="BJ32" s="993"/>
      <c r="BK32" s="1"/>
      <c r="BL32" s="12"/>
    </row>
    <row r="33" spans="1:65" ht="13.5" customHeight="1" thickTop="1" thickBot="1">
      <c r="A33" s="39"/>
      <c r="B33" s="2144"/>
      <c r="C33" s="2155"/>
      <c r="D33" s="2157" t="s">
        <v>186</v>
      </c>
      <c r="E33" s="337" t="s">
        <v>227</v>
      </c>
      <c r="F33" s="338"/>
      <c r="G33" s="338"/>
      <c r="H33" s="338"/>
      <c r="I33" s="338"/>
      <c r="J33" s="338"/>
      <c r="K33" s="338"/>
      <c r="L33" s="338"/>
      <c r="M33" s="338"/>
      <c r="N33" s="339"/>
      <c r="O33" s="312"/>
      <c r="P33" s="340">
        <f>SUM(P34:P43)</f>
        <v>0</v>
      </c>
      <c r="Q33" s="1101">
        <f>SUM(N34:N43)</f>
        <v>17</v>
      </c>
      <c r="R33" s="496" t="str">
        <f>IF(SUM(P34:P43)&gt;=Q33,"OK","未充足")</f>
        <v>未充足</v>
      </c>
      <c r="S33" s="265"/>
      <c r="T33" s="498"/>
      <c r="U33" s="396"/>
      <c r="V33" s="36"/>
      <c r="W33" s="46"/>
      <c r="X33" s="2146"/>
      <c r="Y33" s="2081"/>
      <c r="Z33" s="326" t="s">
        <v>5</v>
      </c>
      <c r="AA33" s="468"/>
      <c r="AB33" s="91"/>
      <c r="AC33" s="468"/>
      <c r="AD33" s="91"/>
      <c r="AE33" s="468"/>
      <c r="AF33" s="91"/>
      <c r="AG33" s="1939"/>
      <c r="AH33" s="1940"/>
      <c r="AI33" s="73">
        <v>8</v>
      </c>
      <c r="AJ33" s="155"/>
      <c r="AK33" s="140">
        <f t="shared" si="2"/>
        <v>0</v>
      </c>
      <c r="AL33" s="28"/>
      <c r="AM33" s="868"/>
      <c r="AN33" s="131"/>
      <c r="AO33" s="123"/>
      <c r="AP33" s="41"/>
      <c r="AQ33" s="18"/>
      <c r="AR33" s="2149"/>
      <c r="AS33" s="2098" t="s">
        <v>193</v>
      </c>
      <c r="AT33" s="2099"/>
      <c r="AU33" s="116" t="s">
        <v>237</v>
      </c>
      <c r="AV33" s="948"/>
      <c r="AW33" s="948"/>
      <c r="AX33" s="948"/>
      <c r="AY33" s="2314" t="s">
        <v>202</v>
      </c>
      <c r="AZ33" s="2314"/>
      <c r="BA33" s="1155">
        <f>IF((BF33-BG33)&gt;0,BF33-BG33,0)</f>
        <v>0</v>
      </c>
      <c r="BB33" s="2314" t="s">
        <v>97</v>
      </c>
      <c r="BC33" s="2314"/>
      <c r="BD33" s="418">
        <f>IF((BF33-BI33)&gt;0,BF33-BI33,0)</f>
        <v>0</v>
      </c>
      <c r="BE33" s="376"/>
      <c r="BF33" s="139">
        <f>SUM(BF34:BF70)</f>
        <v>0</v>
      </c>
      <c r="BG33" s="80">
        <v>12</v>
      </c>
      <c r="BH33" s="151" t="str">
        <f>IF(BF33&gt;=BG33,"OK","未充足")</f>
        <v>未充足</v>
      </c>
      <c r="BI33" s="142">
        <v>8</v>
      </c>
      <c r="BJ33" s="573" t="str">
        <f>IF(BF33&gt;=BI33,"OK","未充足")</f>
        <v>未充足</v>
      </c>
      <c r="BK33" s="1"/>
      <c r="BL33" s="12"/>
    </row>
    <row r="34" spans="1:65" ht="13.5" customHeight="1" thickTop="1" thickBot="1">
      <c r="A34" s="39"/>
      <c r="B34" s="2144"/>
      <c r="C34" s="2155"/>
      <c r="D34" s="2158"/>
      <c r="E34" s="826" t="s">
        <v>130</v>
      </c>
      <c r="F34" s="97"/>
      <c r="G34" s="100"/>
      <c r="H34" s="744"/>
      <c r="I34" s="336"/>
      <c r="J34" s="97"/>
      <c r="K34" s="89"/>
      <c r="L34" s="97"/>
      <c r="M34" s="92"/>
      <c r="N34" s="226">
        <v>1</v>
      </c>
      <c r="O34" s="310"/>
      <c r="P34" s="197">
        <f>IF(O34&gt;0,N34,0)</f>
        <v>0</v>
      </c>
      <c r="Q34" s="327"/>
      <c r="R34" s="869"/>
      <c r="S34" s="328"/>
      <c r="T34" s="790" t="s">
        <v>252</v>
      </c>
      <c r="U34" s="392"/>
      <c r="V34" s="36"/>
      <c r="W34" s="46"/>
      <c r="X34" s="2146"/>
      <c r="Y34" s="2123" t="s">
        <v>37</v>
      </c>
      <c r="Z34" s="618" t="s">
        <v>231</v>
      </c>
      <c r="AA34" s="619"/>
      <c r="AB34" s="619"/>
      <c r="AC34" s="619"/>
      <c r="AD34" s="619"/>
      <c r="AE34" s="619"/>
      <c r="AF34" s="619"/>
      <c r="AG34" s="619"/>
      <c r="AH34" s="619"/>
      <c r="AI34" s="620"/>
      <c r="AJ34" s="621"/>
      <c r="AK34" s="622">
        <f>SUM(AK35:AK47)</f>
        <v>0</v>
      </c>
      <c r="AL34" s="623">
        <v>6</v>
      </c>
      <c r="AM34" s="624" t="str">
        <f>IF(AK34&gt;=AL34,"OK","未充足")</f>
        <v>未充足</v>
      </c>
      <c r="AN34" s="623">
        <v>2</v>
      </c>
      <c r="AO34" s="625" t="str">
        <f>IF(AK34&gt;=AN34,"OK","未充足")</f>
        <v>未充足</v>
      </c>
      <c r="AP34" s="18"/>
      <c r="AQ34" s="18"/>
      <c r="AR34" s="2149"/>
      <c r="AS34" s="2100"/>
      <c r="AT34" s="2101"/>
      <c r="AU34" s="231" t="s">
        <v>176</v>
      </c>
      <c r="AV34" s="777"/>
      <c r="AW34" s="100"/>
      <c r="AX34" s="465"/>
      <c r="AY34" s="100"/>
      <c r="AZ34" s="465"/>
      <c r="BA34" s="100"/>
      <c r="BB34" s="465"/>
      <c r="BC34" s="100"/>
      <c r="BD34" s="78">
        <v>1</v>
      </c>
      <c r="BE34" s="103"/>
      <c r="BF34" s="126">
        <f t="shared" ref="BF34:BF53" si="8">IF(BE34&gt;0,BD34,0)</f>
        <v>0</v>
      </c>
      <c r="BG34" s="444"/>
      <c r="BH34" s="1070"/>
      <c r="BI34" s="445"/>
      <c r="BJ34" s="1120"/>
      <c r="BK34" s="165"/>
      <c r="BL34" s="12"/>
    </row>
    <row r="35" spans="1:65" ht="13.5" customHeight="1" thickTop="1">
      <c r="A35" s="39"/>
      <c r="B35" s="2144"/>
      <c r="C35" s="2155"/>
      <c r="D35" s="2158"/>
      <c r="E35" s="827" t="s">
        <v>3</v>
      </c>
      <c r="F35" s="329"/>
      <c r="G35" s="745"/>
      <c r="H35" s="434"/>
      <c r="I35" s="100"/>
      <c r="J35" s="97"/>
      <c r="K35" s="92"/>
      <c r="L35" s="97"/>
      <c r="M35" s="92"/>
      <c r="N35" s="226">
        <v>1</v>
      </c>
      <c r="O35" s="221"/>
      <c r="P35" s="197">
        <f>IF(O35&gt;0,N35,0)</f>
        <v>0</v>
      </c>
      <c r="Q35" s="198"/>
      <c r="R35" s="870"/>
      <c r="S35" s="323"/>
      <c r="T35" s="1022"/>
      <c r="U35" s="397"/>
      <c r="V35" s="36"/>
      <c r="W35" s="12"/>
      <c r="X35" s="2146"/>
      <c r="Y35" s="2124"/>
      <c r="Z35" s="192" t="s">
        <v>161</v>
      </c>
      <c r="AA35" s="465"/>
      <c r="AB35" s="630"/>
      <c r="AC35" s="628"/>
      <c r="AD35" s="630"/>
      <c r="AE35" s="765"/>
      <c r="AF35" s="223"/>
      <c r="AG35" s="465"/>
      <c r="AH35" s="210"/>
      <c r="AI35" s="74">
        <v>1</v>
      </c>
      <c r="AJ35" s="218"/>
      <c r="AK35" s="217">
        <f t="shared" si="2"/>
        <v>0</v>
      </c>
      <c r="AL35" s="23"/>
      <c r="AM35" s="871"/>
      <c r="AN35" s="130"/>
      <c r="AO35" s="1008"/>
      <c r="AP35" s="18"/>
      <c r="AQ35" s="18"/>
      <c r="AR35" s="2149"/>
      <c r="AS35" s="2100"/>
      <c r="AT35" s="2101"/>
      <c r="AU35" s="176" t="s">
        <v>15</v>
      </c>
      <c r="AV35" s="778"/>
      <c r="AW35" s="210"/>
      <c r="AX35" s="463"/>
      <c r="AY35" s="210"/>
      <c r="AZ35" s="463"/>
      <c r="BA35" s="210"/>
      <c r="BB35" s="463"/>
      <c r="BC35" s="210"/>
      <c r="BD35" s="74">
        <v>1</v>
      </c>
      <c r="BE35" s="104"/>
      <c r="BF35" s="127">
        <f t="shared" si="8"/>
        <v>0</v>
      </c>
      <c r="BG35" s="443"/>
      <c r="BH35" s="1071"/>
      <c r="BI35" s="198"/>
      <c r="BJ35" s="1121"/>
      <c r="BK35" s="1"/>
      <c r="BL35" s="12"/>
    </row>
    <row r="36" spans="1:65" ht="13.5" customHeight="1">
      <c r="A36" s="39"/>
      <c r="B36" s="2144"/>
      <c r="C36" s="2155"/>
      <c r="D36" s="2158"/>
      <c r="E36" s="828" t="s">
        <v>131</v>
      </c>
      <c r="F36" s="738"/>
      <c r="G36" s="100"/>
      <c r="H36" s="434"/>
      <c r="I36" s="100"/>
      <c r="J36" s="97"/>
      <c r="K36" s="1133"/>
      <c r="L36" s="97"/>
      <c r="M36" s="92"/>
      <c r="N36" s="83">
        <v>2</v>
      </c>
      <c r="O36" s="220"/>
      <c r="P36" s="126">
        <f t="shared" ref="P36:P43" si="9">IF(O36&gt;0,N36,0)</f>
        <v>0</v>
      </c>
      <c r="Q36" s="28"/>
      <c r="R36" s="868"/>
      <c r="S36" s="131"/>
      <c r="T36" s="791" t="s">
        <v>252</v>
      </c>
      <c r="U36" s="145"/>
      <c r="V36" s="36"/>
      <c r="W36" s="12"/>
      <c r="X36" s="2146"/>
      <c r="Y36" s="2124"/>
      <c r="Z36" s="332" t="s">
        <v>162</v>
      </c>
      <c r="AA36" s="463"/>
      <c r="AB36" s="631"/>
      <c r="AC36" s="471"/>
      <c r="AD36" s="631"/>
      <c r="AE36" s="766"/>
      <c r="AF36" s="210"/>
      <c r="AG36" s="463"/>
      <c r="AH36" s="210"/>
      <c r="AI36" s="74">
        <v>1</v>
      </c>
      <c r="AJ36" s="219"/>
      <c r="AK36" s="217">
        <f t="shared" si="2"/>
        <v>0</v>
      </c>
      <c r="AL36" s="23"/>
      <c r="AM36" s="871"/>
      <c r="AN36" s="130"/>
      <c r="AO36" s="1008"/>
      <c r="AP36" s="41"/>
      <c r="AQ36" s="18"/>
      <c r="AR36" s="2149"/>
      <c r="AS36" s="2100"/>
      <c r="AT36" s="2101"/>
      <c r="AU36" s="176" t="s">
        <v>272</v>
      </c>
      <c r="AV36" s="778"/>
      <c r="AW36" s="210"/>
      <c r="AX36" s="463"/>
      <c r="AY36" s="210"/>
      <c r="AZ36" s="463"/>
      <c r="BA36" s="210"/>
      <c r="BB36" s="463"/>
      <c r="BC36" s="210"/>
      <c r="BD36" s="74">
        <v>1</v>
      </c>
      <c r="BE36" s="104"/>
      <c r="BF36" s="127">
        <f t="shared" si="8"/>
        <v>0</v>
      </c>
      <c r="BG36" s="442"/>
      <c r="BH36" s="1071"/>
      <c r="BI36" s="442"/>
      <c r="BJ36" s="1121"/>
      <c r="BK36" s="1"/>
      <c r="BL36" s="12"/>
    </row>
    <row r="37" spans="1:65" ht="13.5" customHeight="1">
      <c r="A37" s="39"/>
      <c r="B37" s="2144"/>
      <c r="C37" s="2155"/>
      <c r="D37" s="2158"/>
      <c r="E37" s="829" t="s">
        <v>2</v>
      </c>
      <c r="F37" s="731"/>
      <c r="G37" s="210"/>
      <c r="H37" s="85"/>
      <c r="I37" s="210"/>
      <c r="J37" s="95"/>
      <c r="K37" s="1133"/>
      <c r="L37" s="95"/>
      <c r="M37" s="93"/>
      <c r="N37" s="75">
        <v>2</v>
      </c>
      <c r="O37" s="219"/>
      <c r="P37" s="127">
        <f t="shared" si="9"/>
        <v>0</v>
      </c>
      <c r="Q37" s="23"/>
      <c r="R37" s="871"/>
      <c r="S37" s="130"/>
      <c r="T37" s="792" t="s">
        <v>252</v>
      </c>
      <c r="U37" s="145"/>
      <c r="V37" s="36"/>
      <c r="W37" s="12"/>
      <c r="X37" s="2146"/>
      <c r="Y37" s="2124"/>
      <c r="Z37" s="22" t="s">
        <v>163</v>
      </c>
      <c r="AA37" s="463"/>
      <c r="AB37" s="631"/>
      <c r="AC37" s="471"/>
      <c r="AD37" s="631"/>
      <c r="AE37" s="471"/>
      <c r="AF37" s="756"/>
      <c r="AG37" s="463"/>
      <c r="AH37" s="210"/>
      <c r="AI37" s="74">
        <v>1</v>
      </c>
      <c r="AJ37" s="219"/>
      <c r="AK37" s="217">
        <f t="shared" si="2"/>
        <v>0</v>
      </c>
      <c r="AL37" s="23"/>
      <c r="AM37" s="871"/>
      <c r="AN37" s="130"/>
      <c r="AO37" s="1008"/>
      <c r="AP37" s="41"/>
      <c r="AQ37" s="18"/>
      <c r="AR37" s="2149"/>
      <c r="AS37" s="2100"/>
      <c r="AT37" s="2101"/>
      <c r="AU37" s="294" t="s">
        <v>177</v>
      </c>
      <c r="AV37" s="779"/>
      <c r="AW37" s="295"/>
      <c r="AX37" s="462"/>
      <c r="AY37" s="295"/>
      <c r="AZ37" s="462"/>
      <c r="BA37" s="295"/>
      <c r="BB37" s="462"/>
      <c r="BC37" s="295"/>
      <c r="BD37" s="199">
        <v>1</v>
      </c>
      <c r="BE37" s="175"/>
      <c r="BF37" s="137">
        <f t="shared" si="8"/>
        <v>0</v>
      </c>
      <c r="BG37" s="54"/>
      <c r="BH37" s="1069"/>
      <c r="BI37" s="180"/>
      <c r="BJ37" s="1122"/>
      <c r="BK37" s="165"/>
      <c r="BL37" s="12"/>
    </row>
    <row r="38" spans="1:65" ht="13.5" customHeight="1">
      <c r="A38" s="39"/>
      <c r="B38" s="2144"/>
      <c r="C38" s="2155"/>
      <c r="D38" s="2158"/>
      <c r="E38" s="827" t="s">
        <v>132</v>
      </c>
      <c r="F38" s="85"/>
      <c r="G38" s="210"/>
      <c r="H38" s="746"/>
      <c r="I38" s="210"/>
      <c r="J38" s="95"/>
      <c r="K38" s="1133"/>
      <c r="L38" s="95"/>
      <c r="M38" s="93"/>
      <c r="N38" s="75">
        <v>2</v>
      </c>
      <c r="O38" s="219"/>
      <c r="P38" s="127">
        <f t="shared" si="9"/>
        <v>0</v>
      </c>
      <c r="Q38" s="23"/>
      <c r="R38" s="871"/>
      <c r="S38" s="130"/>
      <c r="T38" s="796" t="s">
        <v>253</v>
      </c>
      <c r="U38" s="145"/>
      <c r="V38" s="36"/>
      <c r="W38" s="12"/>
      <c r="X38" s="2146"/>
      <c r="Y38" s="2124"/>
      <c r="Z38" s="22" t="s">
        <v>164</v>
      </c>
      <c r="AA38" s="463"/>
      <c r="AB38" s="631"/>
      <c r="AC38" s="471"/>
      <c r="AD38" s="631"/>
      <c r="AE38" s="471"/>
      <c r="AF38" s="756"/>
      <c r="AG38" s="463"/>
      <c r="AH38" s="210"/>
      <c r="AI38" s="74">
        <v>1</v>
      </c>
      <c r="AJ38" s="219"/>
      <c r="AK38" s="217">
        <f t="shared" si="2"/>
        <v>0</v>
      </c>
      <c r="AL38" s="23"/>
      <c r="AM38" s="871"/>
      <c r="AN38" s="130"/>
      <c r="AO38" s="1008"/>
      <c r="AP38" s="41"/>
      <c r="AQ38" s="18"/>
      <c r="AR38" s="2149"/>
      <c r="AS38" s="2100"/>
      <c r="AT38" s="2101"/>
      <c r="AU38" s="437" t="s">
        <v>14</v>
      </c>
      <c r="AV38" s="459"/>
      <c r="AW38" s="780"/>
      <c r="AX38" s="459"/>
      <c r="AY38" s="438"/>
      <c r="AZ38" s="459"/>
      <c r="BA38" s="438"/>
      <c r="BB38" s="459"/>
      <c r="BC38" s="438"/>
      <c r="BD38" s="439">
        <v>2</v>
      </c>
      <c r="BE38" s="440"/>
      <c r="BF38" s="441">
        <f t="shared" si="8"/>
        <v>0</v>
      </c>
      <c r="BG38" s="968"/>
      <c r="BH38" s="2121" t="s">
        <v>210</v>
      </c>
      <c r="BI38" s="50"/>
      <c r="BJ38" s="1092" t="s">
        <v>252</v>
      </c>
      <c r="BK38" s="1"/>
      <c r="BL38" s="12"/>
    </row>
    <row r="39" spans="1:65" ht="13.5" customHeight="1">
      <c r="A39" s="39"/>
      <c r="B39" s="2144"/>
      <c r="C39" s="2155"/>
      <c r="D39" s="2158"/>
      <c r="E39" s="830" t="s">
        <v>133</v>
      </c>
      <c r="F39" s="85"/>
      <c r="G39" s="210"/>
      <c r="H39" s="746"/>
      <c r="I39" s="210"/>
      <c r="J39" s="95"/>
      <c r="K39" s="1133"/>
      <c r="L39" s="95"/>
      <c r="M39" s="93"/>
      <c r="N39" s="75">
        <v>2</v>
      </c>
      <c r="O39" s="219"/>
      <c r="P39" s="127">
        <f t="shared" si="9"/>
        <v>0</v>
      </c>
      <c r="Q39" s="23"/>
      <c r="R39" s="871"/>
      <c r="S39" s="130"/>
      <c r="T39" s="796" t="s">
        <v>253</v>
      </c>
      <c r="U39" s="145"/>
      <c r="V39" s="36"/>
      <c r="W39" s="12"/>
      <c r="X39" s="2146"/>
      <c r="Y39" s="2124"/>
      <c r="Z39" s="22" t="s">
        <v>165</v>
      </c>
      <c r="AA39" s="463"/>
      <c r="AB39" s="631"/>
      <c r="AC39" s="471"/>
      <c r="AD39" s="631"/>
      <c r="AE39" s="471"/>
      <c r="AF39" s="756"/>
      <c r="AG39" s="463"/>
      <c r="AH39" s="210"/>
      <c r="AI39" s="74">
        <v>1</v>
      </c>
      <c r="AJ39" s="219"/>
      <c r="AK39" s="217">
        <f t="shared" si="2"/>
        <v>0</v>
      </c>
      <c r="AL39" s="23"/>
      <c r="AM39" s="871"/>
      <c r="AN39" s="130"/>
      <c r="AO39" s="1008"/>
      <c r="AP39" s="41"/>
      <c r="AQ39" s="18"/>
      <c r="AR39" s="2149"/>
      <c r="AS39" s="2100"/>
      <c r="AT39" s="2101"/>
      <c r="AU39" s="177" t="s">
        <v>178</v>
      </c>
      <c r="AV39" s="460"/>
      <c r="AW39" s="781"/>
      <c r="AX39" s="460"/>
      <c r="AY39" s="298"/>
      <c r="AZ39" s="460"/>
      <c r="BA39" s="298"/>
      <c r="BB39" s="460"/>
      <c r="BC39" s="298"/>
      <c r="BD39" s="375">
        <v>2</v>
      </c>
      <c r="BE39" s="306"/>
      <c r="BF39" s="140">
        <f t="shared" si="8"/>
        <v>0</v>
      </c>
      <c r="BG39" s="54"/>
      <c r="BH39" s="2122"/>
      <c r="BI39" s="180"/>
      <c r="BJ39" s="994"/>
      <c r="BK39" s="12"/>
      <c r="BL39" s="12"/>
    </row>
    <row r="40" spans="1:65" ht="13.5" customHeight="1">
      <c r="A40" s="39"/>
      <c r="B40" s="2144"/>
      <c r="C40" s="2155"/>
      <c r="D40" s="2158"/>
      <c r="E40" s="828" t="s">
        <v>134</v>
      </c>
      <c r="F40" s="85"/>
      <c r="G40" s="210"/>
      <c r="H40" s="746"/>
      <c r="I40" s="210"/>
      <c r="J40" s="95"/>
      <c r="K40" s="1133"/>
      <c r="L40" s="95"/>
      <c r="M40" s="93"/>
      <c r="N40" s="75">
        <v>2</v>
      </c>
      <c r="O40" s="219"/>
      <c r="P40" s="127">
        <f t="shared" si="9"/>
        <v>0</v>
      </c>
      <c r="Q40" s="23"/>
      <c r="R40" s="871"/>
      <c r="S40" s="130"/>
      <c r="T40" s="1008"/>
      <c r="U40" s="145"/>
      <c r="V40" s="36"/>
      <c r="W40" s="46"/>
      <c r="X40" s="2146"/>
      <c r="Y40" s="2124"/>
      <c r="Z40" s="184" t="s">
        <v>166</v>
      </c>
      <c r="AA40" s="464"/>
      <c r="AB40" s="632"/>
      <c r="AC40" s="472"/>
      <c r="AD40" s="632"/>
      <c r="AE40" s="472"/>
      <c r="AF40" s="757"/>
      <c r="AG40" s="464"/>
      <c r="AH40" s="314"/>
      <c r="AI40" s="315">
        <v>1</v>
      </c>
      <c r="AJ40" s="316"/>
      <c r="AK40" s="188">
        <f t="shared" si="2"/>
        <v>0</v>
      </c>
      <c r="AL40" s="189"/>
      <c r="AM40" s="875"/>
      <c r="AN40" s="325"/>
      <c r="AO40" s="1009"/>
      <c r="AP40" s="41"/>
      <c r="AQ40" s="18"/>
      <c r="AR40" s="2149"/>
      <c r="AS40" s="2100"/>
      <c r="AT40" s="2101"/>
      <c r="AU40" s="435" t="s">
        <v>25</v>
      </c>
      <c r="AV40" s="470"/>
      <c r="AW40" s="745"/>
      <c r="AX40" s="470"/>
      <c r="AY40" s="224"/>
      <c r="AZ40" s="470"/>
      <c r="BA40" s="224"/>
      <c r="BB40" s="470"/>
      <c r="BC40" s="224"/>
      <c r="BD40" s="436">
        <v>2</v>
      </c>
      <c r="BE40" s="221"/>
      <c r="BF40" s="480">
        <f t="shared" si="8"/>
        <v>0</v>
      </c>
      <c r="BG40" s="453"/>
      <c r="BH40" s="2126" t="s">
        <v>210</v>
      </c>
      <c r="BI40" s="453"/>
      <c r="BJ40" s="981"/>
      <c r="BK40" s="164"/>
      <c r="BL40" s="12"/>
    </row>
    <row r="41" spans="1:65" ht="13.5" customHeight="1">
      <c r="A41" s="39"/>
      <c r="B41" s="2144"/>
      <c r="C41" s="2155"/>
      <c r="D41" s="2158"/>
      <c r="E41" s="829" t="s">
        <v>135</v>
      </c>
      <c r="F41" s="85"/>
      <c r="G41" s="210"/>
      <c r="H41" s="746"/>
      <c r="I41" s="210"/>
      <c r="J41" s="95"/>
      <c r="K41" s="1133"/>
      <c r="L41" s="95"/>
      <c r="M41" s="93"/>
      <c r="N41" s="75">
        <v>2</v>
      </c>
      <c r="O41" s="219"/>
      <c r="P41" s="127">
        <f t="shared" si="9"/>
        <v>0</v>
      </c>
      <c r="Q41" s="23"/>
      <c r="R41" s="871"/>
      <c r="S41" s="130"/>
      <c r="T41" s="1008"/>
      <c r="U41" s="145"/>
      <c r="V41" s="36"/>
      <c r="W41" s="46"/>
      <c r="X41" s="2146"/>
      <c r="Y41" s="2124"/>
      <c r="Z41" s="200" t="s">
        <v>167</v>
      </c>
      <c r="AA41" s="470"/>
      <c r="AB41" s="633"/>
      <c r="AC41" s="473"/>
      <c r="AD41" s="633"/>
      <c r="AE41" s="473"/>
      <c r="AF41" s="745"/>
      <c r="AG41" s="470"/>
      <c r="AH41" s="224"/>
      <c r="AI41" s="334">
        <v>1</v>
      </c>
      <c r="AJ41" s="221"/>
      <c r="AK41" s="197">
        <f t="shared" si="2"/>
        <v>0</v>
      </c>
      <c r="AL41" s="198"/>
      <c r="AM41" s="870"/>
      <c r="AN41" s="323"/>
      <c r="AO41" s="1004"/>
      <c r="AP41" s="41"/>
      <c r="AQ41" s="18"/>
      <c r="AR41" s="2149"/>
      <c r="AS41" s="2100"/>
      <c r="AT41" s="2101"/>
      <c r="AU41" s="177" t="s">
        <v>26</v>
      </c>
      <c r="AV41" s="460"/>
      <c r="AW41" s="781"/>
      <c r="AX41" s="460"/>
      <c r="AY41" s="298"/>
      <c r="AZ41" s="460"/>
      <c r="BA41" s="298"/>
      <c r="BB41" s="460"/>
      <c r="BC41" s="298"/>
      <c r="BD41" s="299">
        <v>2</v>
      </c>
      <c r="BE41" s="107"/>
      <c r="BF41" s="179">
        <f t="shared" si="8"/>
        <v>0</v>
      </c>
      <c r="BG41" s="54"/>
      <c r="BH41" s="2127"/>
      <c r="BI41" s="54"/>
      <c r="BJ41" s="982"/>
      <c r="BK41" s="164"/>
      <c r="BL41" s="12"/>
    </row>
    <row r="42" spans="1:65" ht="13.5" customHeight="1">
      <c r="A42" s="39"/>
      <c r="B42" s="2144"/>
      <c r="C42" s="2155"/>
      <c r="D42" s="2158"/>
      <c r="E42" s="829" t="s">
        <v>136</v>
      </c>
      <c r="F42" s="85"/>
      <c r="G42" s="210"/>
      <c r="H42" s="746"/>
      <c r="I42" s="210"/>
      <c r="J42" s="95"/>
      <c r="K42" s="93"/>
      <c r="L42" s="95"/>
      <c r="M42" s="93"/>
      <c r="N42" s="75">
        <v>1</v>
      </c>
      <c r="O42" s="219"/>
      <c r="P42" s="127">
        <f t="shared" si="9"/>
        <v>0</v>
      </c>
      <c r="Q42" s="23"/>
      <c r="R42" s="871"/>
      <c r="S42" s="130"/>
      <c r="T42" s="1008"/>
      <c r="U42" s="145"/>
      <c r="V42" s="36"/>
      <c r="W42" s="46"/>
      <c r="X42" s="2146"/>
      <c r="Y42" s="2124"/>
      <c r="Z42" s="200" t="s">
        <v>168</v>
      </c>
      <c r="AA42" s="470"/>
      <c r="AB42" s="633"/>
      <c r="AC42" s="473"/>
      <c r="AD42" s="633"/>
      <c r="AE42" s="473"/>
      <c r="AF42" s="745"/>
      <c r="AG42" s="470"/>
      <c r="AH42" s="224"/>
      <c r="AI42" s="334">
        <v>1</v>
      </c>
      <c r="AJ42" s="221"/>
      <c r="AK42" s="197">
        <f t="shared" si="2"/>
        <v>0</v>
      </c>
      <c r="AL42" s="198"/>
      <c r="AM42" s="870"/>
      <c r="AN42" s="323"/>
      <c r="AO42" s="1004"/>
      <c r="AP42" s="41"/>
      <c r="AQ42" s="18"/>
      <c r="AR42" s="2149"/>
      <c r="AS42" s="2100"/>
      <c r="AT42" s="2101"/>
      <c r="AU42" s="635" t="s">
        <v>47</v>
      </c>
      <c r="AV42" s="461"/>
      <c r="AW42" s="758"/>
      <c r="AX42" s="461"/>
      <c r="AY42" s="100"/>
      <c r="AZ42" s="461"/>
      <c r="BA42" s="100"/>
      <c r="BB42" s="461"/>
      <c r="BC42" s="100"/>
      <c r="BD42" s="159">
        <v>2</v>
      </c>
      <c r="BE42" s="106"/>
      <c r="BF42" s="126">
        <f t="shared" si="8"/>
        <v>0</v>
      </c>
      <c r="BG42" s="28"/>
      <c r="BH42" s="2128" t="s">
        <v>210</v>
      </c>
      <c r="BI42" s="195"/>
      <c r="BJ42" s="995"/>
      <c r="BK42" s="162"/>
      <c r="BL42" s="12"/>
    </row>
    <row r="43" spans="1:65" ht="13.5" customHeight="1">
      <c r="A43" s="39"/>
      <c r="B43" s="2144"/>
      <c r="C43" s="2155"/>
      <c r="D43" s="2159"/>
      <c r="E43" s="172" t="s">
        <v>137</v>
      </c>
      <c r="F43" s="207"/>
      <c r="G43" s="295"/>
      <c r="H43" s="275"/>
      <c r="I43" s="295"/>
      <c r="J43" s="275"/>
      <c r="K43" s="747"/>
      <c r="L43" s="275"/>
      <c r="M43" s="276"/>
      <c r="N43" s="307">
        <v>2</v>
      </c>
      <c r="O43" s="277"/>
      <c r="P43" s="137">
        <f t="shared" si="9"/>
        <v>0</v>
      </c>
      <c r="Q43" s="174"/>
      <c r="R43" s="872"/>
      <c r="S43" s="278"/>
      <c r="T43" s="1021"/>
      <c r="U43" s="392"/>
      <c r="V43" s="36"/>
      <c r="W43" s="46"/>
      <c r="X43" s="2146"/>
      <c r="Y43" s="2124"/>
      <c r="Z43" s="200" t="s">
        <v>34</v>
      </c>
      <c r="AA43" s="470"/>
      <c r="AB43" s="633"/>
      <c r="AC43" s="473"/>
      <c r="AD43" s="633"/>
      <c r="AE43" s="767"/>
      <c r="AF43" s="224"/>
      <c r="AG43" s="470"/>
      <c r="AH43" s="224"/>
      <c r="AI43" s="334">
        <v>1</v>
      </c>
      <c r="AJ43" s="221"/>
      <c r="AK43" s="197">
        <f t="shared" si="2"/>
        <v>0</v>
      </c>
      <c r="AL43" s="198"/>
      <c r="AM43" s="870"/>
      <c r="AN43" s="323"/>
      <c r="AO43" s="1004"/>
      <c r="AP43" s="41"/>
      <c r="AQ43" s="18"/>
      <c r="AR43" s="2149"/>
      <c r="AS43" s="2100"/>
      <c r="AT43" s="2101"/>
      <c r="AU43" s="177" t="s">
        <v>24</v>
      </c>
      <c r="AV43" s="462"/>
      <c r="AW43" s="782"/>
      <c r="AX43" s="462"/>
      <c r="AY43" s="295"/>
      <c r="AZ43" s="462"/>
      <c r="BA43" s="295"/>
      <c r="BB43" s="462"/>
      <c r="BC43" s="295"/>
      <c r="BD43" s="173">
        <v>2</v>
      </c>
      <c r="BE43" s="175"/>
      <c r="BF43" s="137">
        <f t="shared" si="8"/>
        <v>0</v>
      </c>
      <c r="BG43" s="174"/>
      <c r="BH43" s="2129"/>
      <c r="BI43" s="174"/>
      <c r="BJ43" s="996"/>
      <c r="BK43" s="163"/>
      <c r="BL43" s="12"/>
    </row>
    <row r="44" spans="1:65" ht="13.5" customHeight="1" thickBot="1">
      <c r="A44" s="39"/>
      <c r="B44" s="2144"/>
      <c r="C44" s="2155"/>
      <c r="D44" s="1128" t="s">
        <v>301</v>
      </c>
      <c r="E44" s="753" t="s">
        <v>16</v>
      </c>
      <c r="F44" s="99"/>
      <c r="G44" s="748"/>
      <c r="H44" s="99"/>
      <c r="I44" s="660"/>
      <c r="J44" s="99"/>
      <c r="K44" s="660"/>
      <c r="L44" s="99"/>
      <c r="M44" s="91"/>
      <c r="N44" s="754">
        <v>1</v>
      </c>
      <c r="O44" s="155"/>
      <c r="P44" s="197">
        <f>IF(O44&gt;0,N44,0)</f>
        <v>0</v>
      </c>
      <c r="Q44" s="786" t="s">
        <v>251</v>
      </c>
      <c r="R44" s="873"/>
      <c r="S44" s="274"/>
      <c r="T44" s="812" t="s">
        <v>252</v>
      </c>
      <c r="U44" s="392"/>
      <c r="V44" s="36"/>
      <c r="W44" s="46"/>
      <c r="X44" s="2146"/>
      <c r="Y44" s="2124"/>
      <c r="Z44" s="200" t="s">
        <v>35</v>
      </c>
      <c r="AA44" s="470"/>
      <c r="AB44" s="633"/>
      <c r="AC44" s="473"/>
      <c r="AD44" s="633"/>
      <c r="AE44" s="767"/>
      <c r="AF44" s="224"/>
      <c r="AG44" s="470"/>
      <c r="AH44" s="224"/>
      <c r="AI44" s="226">
        <v>1</v>
      </c>
      <c r="AJ44" s="196"/>
      <c r="AK44" s="197">
        <f t="shared" si="2"/>
        <v>0</v>
      </c>
      <c r="AL44" s="198"/>
      <c r="AM44" s="880"/>
      <c r="AN44" s="322"/>
      <c r="AO44" s="1010"/>
      <c r="AP44" s="41"/>
      <c r="AQ44" s="18"/>
      <c r="AR44" s="2149"/>
      <c r="AS44" s="2100"/>
      <c r="AT44" s="2101"/>
      <c r="AU44" s="231" t="s">
        <v>46</v>
      </c>
      <c r="AV44" s="461"/>
      <c r="AW44" s="758"/>
      <c r="AX44" s="461"/>
      <c r="AY44" s="100"/>
      <c r="AZ44" s="461"/>
      <c r="BA44" s="100"/>
      <c r="BB44" s="461"/>
      <c r="BC44" s="100"/>
      <c r="BD44" s="159">
        <v>2</v>
      </c>
      <c r="BE44" s="106"/>
      <c r="BF44" s="126">
        <f t="shared" si="8"/>
        <v>0</v>
      </c>
      <c r="BG44" s="969"/>
      <c r="BH44" s="2315" t="s">
        <v>210</v>
      </c>
      <c r="BI44" s="448"/>
      <c r="BJ44" s="997"/>
      <c r="BK44" s="12"/>
    </row>
    <row r="45" spans="1:65" ht="13.5" customHeight="1" thickBot="1">
      <c r="A45" s="39"/>
      <c r="B45" s="2144"/>
      <c r="C45" s="2155"/>
      <c r="D45" s="2130" t="s">
        <v>188</v>
      </c>
      <c r="E45" s="114" t="s">
        <v>228</v>
      </c>
      <c r="F45" s="266"/>
      <c r="G45" s="266"/>
      <c r="H45" s="266"/>
      <c r="I45" s="266"/>
      <c r="J45" s="266"/>
      <c r="K45" s="266"/>
      <c r="L45" s="266"/>
      <c r="M45" s="266"/>
      <c r="N45" s="267"/>
      <c r="O45" s="268"/>
      <c r="P45" s="269">
        <f>SUM(P46:P51)</f>
        <v>0</v>
      </c>
      <c r="Q45" s="1096">
        <f>SUM(N46:N51)</f>
        <v>10</v>
      </c>
      <c r="R45" s="148" t="str">
        <f>IF(P45=Q45,"OK","未充足")</f>
        <v>未充足</v>
      </c>
      <c r="S45" s="270"/>
      <c r="T45" s="271"/>
      <c r="U45" s="392"/>
      <c r="V45" s="36"/>
      <c r="W45" s="46"/>
      <c r="X45" s="2146"/>
      <c r="Y45" s="2124"/>
      <c r="Z45" s="200" t="s">
        <v>169</v>
      </c>
      <c r="AA45" s="470"/>
      <c r="AB45" s="633"/>
      <c r="AC45" s="473"/>
      <c r="AD45" s="633"/>
      <c r="AE45" s="473"/>
      <c r="AF45" s="745"/>
      <c r="AG45" s="470"/>
      <c r="AH45" s="224"/>
      <c r="AI45" s="202">
        <v>1</v>
      </c>
      <c r="AJ45" s="196"/>
      <c r="AK45" s="197">
        <f t="shared" si="2"/>
        <v>0</v>
      </c>
      <c r="AL45" s="198"/>
      <c r="AM45" s="880"/>
      <c r="AN45" s="321"/>
      <c r="AO45" s="1010"/>
      <c r="AP45" s="18"/>
      <c r="AQ45" s="18"/>
      <c r="AR45" s="2149"/>
      <c r="AS45" s="2100"/>
      <c r="AT45" s="2101"/>
      <c r="AU45" s="176" t="s">
        <v>179</v>
      </c>
      <c r="AV45" s="463"/>
      <c r="AW45" s="756"/>
      <c r="AX45" s="463"/>
      <c r="AY45" s="210"/>
      <c r="AZ45" s="463"/>
      <c r="BA45" s="210"/>
      <c r="BB45" s="463"/>
      <c r="BC45" s="210"/>
      <c r="BD45" s="81">
        <v>2</v>
      </c>
      <c r="BE45" s="104"/>
      <c r="BF45" s="127">
        <f t="shared" si="8"/>
        <v>0</v>
      </c>
      <c r="BG45" s="442"/>
      <c r="BH45" s="2316"/>
      <c r="BI45" s="447"/>
      <c r="BJ45" s="998"/>
      <c r="BK45" s="68"/>
    </row>
    <row r="46" spans="1:65" ht="13.5" customHeight="1" thickTop="1">
      <c r="A46" s="39"/>
      <c r="B46" s="2144"/>
      <c r="C46" s="2155"/>
      <c r="D46" s="2131"/>
      <c r="E46" s="192" t="s">
        <v>297</v>
      </c>
      <c r="F46" s="94"/>
      <c r="G46" s="100"/>
      <c r="H46" s="329"/>
      <c r="I46" s="1157"/>
      <c r="J46" s="97"/>
      <c r="K46" s="1129"/>
      <c r="L46" s="97"/>
      <c r="M46" s="92"/>
      <c r="N46" s="333">
        <v>2</v>
      </c>
      <c r="O46" s="656"/>
      <c r="P46" s="188">
        <f t="shared" ref="P46:P51" si="10">IF(O46&gt;0,N46,0)</f>
        <v>0</v>
      </c>
      <c r="Q46" s="198"/>
      <c r="R46" s="870"/>
      <c r="S46" s="323"/>
      <c r="T46" s="1004"/>
      <c r="U46" s="145"/>
      <c r="V46" s="36"/>
      <c r="W46" s="46"/>
      <c r="X46" s="2146"/>
      <c r="Y46" s="2124"/>
      <c r="Z46" s="200" t="s">
        <v>170</v>
      </c>
      <c r="AA46" s="470"/>
      <c r="AB46" s="633"/>
      <c r="AC46" s="473"/>
      <c r="AD46" s="633"/>
      <c r="AE46" s="473"/>
      <c r="AF46" s="745"/>
      <c r="AG46" s="470"/>
      <c r="AH46" s="224"/>
      <c r="AI46" s="202">
        <v>1</v>
      </c>
      <c r="AJ46" s="196"/>
      <c r="AK46" s="197">
        <f t="shared" si="2"/>
        <v>0</v>
      </c>
      <c r="AL46" s="198"/>
      <c r="AM46" s="880"/>
      <c r="AN46" s="321"/>
      <c r="AO46" s="1010"/>
      <c r="AP46" s="41"/>
      <c r="AQ46" s="18"/>
      <c r="AR46" s="2149"/>
      <c r="AS46" s="2100"/>
      <c r="AT46" s="2101"/>
      <c r="AU46" s="184" t="s">
        <v>27</v>
      </c>
      <c r="AV46" s="464"/>
      <c r="AW46" s="756"/>
      <c r="AX46" s="463"/>
      <c r="AY46" s="210"/>
      <c r="AZ46" s="463"/>
      <c r="BA46" s="210"/>
      <c r="BB46" s="463"/>
      <c r="BC46" s="210"/>
      <c r="BD46" s="81">
        <v>2</v>
      </c>
      <c r="BE46" s="104"/>
      <c r="BF46" s="127">
        <f t="shared" si="8"/>
        <v>0</v>
      </c>
      <c r="BG46" s="365"/>
      <c r="BH46" s="2317"/>
      <c r="BI46" s="351"/>
      <c r="BJ46" s="1028"/>
      <c r="BK46" s="163"/>
    </row>
    <row r="47" spans="1:65" ht="13.5" customHeight="1" thickBot="1">
      <c r="A47" s="39"/>
      <c r="B47" s="2144"/>
      <c r="C47" s="2155"/>
      <c r="D47" s="2131"/>
      <c r="E47" s="822" t="s">
        <v>138</v>
      </c>
      <c r="F47" s="94"/>
      <c r="G47" s="100"/>
      <c r="H47" s="749"/>
      <c r="I47" s="100"/>
      <c r="J47" s="97"/>
      <c r="K47" s="1130"/>
      <c r="L47" s="97"/>
      <c r="M47" s="92"/>
      <c r="N47" s="78">
        <v>2</v>
      </c>
      <c r="O47" s="106"/>
      <c r="P47" s="126">
        <f t="shared" si="10"/>
        <v>0</v>
      </c>
      <c r="Q47" s="28"/>
      <c r="R47" s="874"/>
      <c r="S47" s="131"/>
      <c r="T47" s="987"/>
      <c r="U47" s="145"/>
      <c r="V47" s="36"/>
      <c r="W47" s="46"/>
      <c r="X47" s="2147"/>
      <c r="Y47" s="2125"/>
      <c r="Z47" s="335" t="s">
        <v>171</v>
      </c>
      <c r="AA47" s="468"/>
      <c r="AB47" s="634"/>
      <c r="AC47" s="629"/>
      <c r="AD47" s="1175"/>
      <c r="AE47" s="629"/>
      <c r="AF47" s="91"/>
      <c r="AG47" s="468"/>
      <c r="AH47" s="91"/>
      <c r="AI47" s="77">
        <v>1</v>
      </c>
      <c r="AJ47" s="105"/>
      <c r="AK47" s="133">
        <f t="shared" si="2"/>
        <v>0</v>
      </c>
      <c r="AL47" s="6"/>
      <c r="AM47" s="878"/>
      <c r="AN47" s="317"/>
      <c r="AO47" s="1011"/>
      <c r="AP47" s="18"/>
      <c r="AQ47" s="18"/>
      <c r="AR47" s="2149"/>
      <c r="AS47" s="2100"/>
      <c r="AT47" s="2101"/>
      <c r="AU47" s="231" t="s">
        <v>42</v>
      </c>
      <c r="AV47" s="461"/>
      <c r="AW47" s="905"/>
      <c r="AX47" s="463"/>
      <c r="AY47" s="210"/>
      <c r="AZ47" s="463"/>
      <c r="BA47" s="210"/>
      <c r="BB47" s="463"/>
      <c r="BC47" s="210"/>
      <c r="BD47" s="81">
        <v>2</v>
      </c>
      <c r="BE47" s="104"/>
      <c r="BF47" s="127">
        <f t="shared" si="8"/>
        <v>0</v>
      </c>
      <c r="BG47" s="449"/>
      <c r="BH47" s="967" t="s">
        <v>288</v>
      </c>
      <c r="BI47" s="450"/>
      <c r="BJ47" s="1029"/>
      <c r="BK47" s="68"/>
      <c r="BM47" s="170"/>
    </row>
    <row r="48" spans="1:65" ht="13.5" customHeight="1" thickBot="1">
      <c r="A48" s="39"/>
      <c r="B48" s="2144"/>
      <c r="C48" s="2155"/>
      <c r="D48" s="2131"/>
      <c r="E48" s="824" t="s">
        <v>139</v>
      </c>
      <c r="F48" s="313"/>
      <c r="G48" s="314"/>
      <c r="H48" s="750"/>
      <c r="I48" s="314"/>
      <c r="J48" s="308"/>
      <c r="K48" s="1140"/>
      <c r="L48" s="308"/>
      <c r="M48" s="185"/>
      <c r="N48" s="318">
        <v>2</v>
      </c>
      <c r="O48" s="187"/>
      <c r="P48" s="188">
        <f t="shared" si="10"/>
        <v>0</v>
      </c>
      <c r="Q48" s="189"/>
      <c r="R48" s="875"/>
      <c r="S48" s="319"/>
      <c r="T48" s="1009"/>
      <c r="U48" s="145"/>
      <c r="V48" s="36"/>
      <c r="W48" s="12"/>
      <c r="X48" s="379"/>
      <c r="Z48" s="797"/>
      <c r="AA48" s="813" t="s">
        <v>13</v>
      </c>
      <c r="AB48" s="814" t="s">
        <v>12</v>
      </c>
      <c r="AC48" s="815" t="s">
        <v>13</v>
      </c>
      <c r="AD48" s="814" t="s">
        <v>12</v>
      </c>
      <c r="AE48" s="815" t="s">
        <v>13</v>
      </c>
      <c r="AF48" s="814" t="s">
        <v>12</v>
      </c>
      <c r="AG48" s="815" t="s">
        <v>13</v>
      </c>
      <c r="AH48" s="816" t="s">
        <v>12</v>
      </c>
      <c r="AO48" s="379"/>
      <c r="AP48" s="18"/>
      <c r="AQ48" s="18"/>
      <c r="AR48" s="2149"/>
      <c r="AS48" s="2100"/>
      <c r="AT48" s="2101"/>
      <c r="AU48" s="176" t="s">
        <v>180</v>
      </c>
      <c r="AV48" s="463"/>
      <c r="AW48" s="894"/>
      <c r="AX48" s="778"/>
      <c r="AY48" s="210"/>
      <c r="AZ48" s="463"/>
      <c r="BA48" s="210"/>
      <c r="BB48" s="463"/>
      <c r="BC48" s="210"/>
      <c r="BD48" s="81">
        <v>1</v>
      </c>
      <c r="BE48" s="104"/>
      <c r="BF48" s="127">
        <f t="shared" si="8"/>
        <v>0</v>
      </c>
      <c r="BG48" s="449"/>
      <c r="BH48" s="889"/>
      <c r="BI48" s="452"/>
      <c r="BJ48" s="999"/>
      <c r="BK48" s="68"/>
    </row>
    <row r="49" spans="1:63" ht="13.5" customHeight="1">
      <c r="A49" s="39"/>
      <c r="B49" s="2144"/>
      <c r="C49" s="2155"/>
      <c r="D49" s="2131"/>
      <c r="E49" s="343" t="s">
        <v>140</v>
      </c>
      <c r="F49" s="344"/>
      <c r="G49" s="345"/>
      <c r="H49" s="346"/>
      <c r="I49" s="1157"/>
      <c r="J49" s="346"/>
      <c r="K49" s="1131"/>
      <c r="L49" s="346"/>
      <c r="M49" s="347"/>
      <c r="N49" s="348">
        <v>1</v>
      </c>
      <c r="O49" s="349"/>
      <c r="P49" s="350">
        <f t="shared" si="10"/>
        <v>0</v>
      </c>
      <c r="Q49" s="351"/>
      <c r="R49" s="876"/>
      <c r="S49" s="352"/>
      <c r="T49" s="1020"/>
      <c r="U49" s="145"/>
      <c r="V49" s="36"/>
      <c r="W49" s="32"/>
      <c r="X49" s="32"/>
      <c r="Y49" s="801"/>
      <c r="Z49" s="802" t="s">
        <v>209</v>
      </c>
      <c r="AA49" s="612"/>
      <c r="AB49" s="612"/>
      <c r="AC49" s="612"/>
      <c r="AD49" s="610">
        <f>SUMIF(AD$10:AD$33,"@",$AI$10:$AI$33)+SUMIF(AD$35:AD$47,"@",$AI$35:$AI$47)</f>
        <v>0</v>
      </c>
      <c r="AE49" s="610">
        <f>SUMIF(AE$10:AE$33,"@",$AI$10:$AI$33)+SUMIF(AE$35:AE$47,"@",$AI$35:$AI$47)</f>
        <v>0</v>
      </c>
      <c r="AF49" s="610">
        <f>SUMIF(AF$10:AF$33,"@",$AI$10:$AI$33)+SUMIF(AF$35:AF$47,"@",$AI$35:$AI$47)</f>
        <v>0</v>
      </c>
      <c r="AG49" s="610">
        <f>SUMIF(AG$10:AG$33,"@",$AI$10:$AI$33)+SUMIF(AG$35:AG$47,"@",$AI$35:$AI$47)</f>
        <v>0</v>
      </c>
      <c r="AH49" s="585">
        <f>SUMIF(AH$10:AH$33,"@",$AI$10:$AI$33)+SUMIF(AH$35:AH$47,"@",$AI$35:$AI$47)</f>
        <v>0</v>
      </c>
      <c r="AO49" s="36"/>
      <c r="AP49" s="18"/>
      <c r="AQ49" s="18"/>
      <c r="AR49" s="2149"/>
      <c r="AS49" s="2100"/>
      <c r="AT49" s="2101"/>
      <c r="AU49" s="294" t="s">
        <v>181</v>
      </c>
      <c r="AV49" s="462"/>
      <c r="AW49" s="895"/>
      <c r="AX49" s="779"/>
      <c r="AY49" s="295"/>
      <c r="AZ49" s="462"/>
      <c r="BA49" s="295"/>
      <c r="BB49" s="462"/>
      <c r="BC49" s="295"/>
      <c r="BD49" s="296">
        <v>1</v>
      </c>
      <c r="BE49" s="175"/>
      <c r="BF49" s="137">
        <f t="shared" si="8"/>
        <v>0</v>
      </c>
      <c r="BG49" s="451"/>
      <c r="BH49" s="890"/>
      <c r="BI49" s="451"/>
      <c r="BJ49" s="1000"/>
      <c r="BK49" s="163"/>
    </row>
    <row r="50" spans="1:63" ht="13.5" customHeight="1" thickBot="1">
      <c r="A50" s="39"/>
      <c r="B50" s="2144"/>
      <c r="C50" s="2155"/>
      <c r="D50" s="2131"/>
      <c r="E50" s="822" t="s">
        <v>141</v>
      </c>
      <c r="F50" s="344"/>
      <c r="G50" s="345"/>
      <c r="H50" s="751"/>
      <c r="I50" s="345"/>
      <c r="J50" s="346"/>
      <c r="K50" s="1131"/>
      <c r="L50" s="346"/>
      <c r="M50" s="347"/>
      <c r="N50" s="348">
        <v>2</v>
      </c>
      <c r="O50" s="349"/>
      <c r="P50" s="350">
        <f t="shared" si="10"/>
        <v>0</v>
      </c>
      <c r="Q50" s="351"/>
      <c r="R50" s="877"/>
      <c r="S50" s="352"/>
      <c r="T50" s="1020"/>
      <c r="U50" s="12"/>
      <c r="V50" s="36"/>
      <c r="W50" s="32"/>
      <c r="X50" s="32"/>
      <c r="Y50" s="801"/>
      <c r="Z50" s="803" t="s">
        <v>111</v>
      </c>
      <c r="AA50" s="804"/>
      <c r="AB50" s="804"/>
      <c r="AC50" s="804"/>
      <c r="AD50" s="805">
        <f>SUMIF(AD$10:AD$33,"集",$AI$10:$AI$33)+SUMIF(AD$35:AD$47,"集",$AI$35:$AI$47)</f>
        <v>0</v>
      </c>
      <c r="AE50" s="805">
        <f>SUMIF(AE$10:AE$33,"集",$AI$10:$AI$33)+SUMIF(AE$35:AE$47,"集",$AI$35:$AI$47)</f>
        <v>0</v>
      </c>
      <c r="AF50" s="805">
        <f>SUMIF(AF$10:AF$33,"集",$AI$10:$AI$33)+SUMIF(AF$35:AF$47,"集",$AI$35:$AI$47)</f>
        <v>0</v>
      </c>
      <c r="AG50" s="805">
        <f>SUMIF(AG$10:AG$33,"集",$AI$10:$AI$33)+SUMIF(AG$35:AG$47,"集",$AI$35:$AI$47)</f>
        <v>0</v>
      </c>
      <c r="AH50" s="806">
        <f>SUMIF(AH$10:AH$33,"集",$AI$10:$AI$33)+SUMIF(AH$35:AH$47,"集",$AI$35:$AI$47)</f>
        <v>0</v>
      </c>
      <c r="AO50" s="36"/>
      <c r="AP50" s="18"/>
      <c r="AQ50" s="18"/>
      <c r="AR50" s="2149"/>
      <c r="AS50" s="2100"/>
      <c r="AT50" s="2101"/>
      <c r="AU50" s="231" t="s">
        <v>182</v>
      </c>
      <c r="AV50" s="461"/>
      <c r="AW50" s="100"/>
      <c r="AX50" s="761"/>
      <c r="AY50" s="100"/>
      <c r="AZ50" s="461"/>
      <c r="BA50" s="100"/>
      <c r="BB50" s="461"/>
      <c r="BC50" s="100"/>
      <c r="BD50" s="159">
        <v>2</v>
      </c>
      <c r="BE50" s="106"/>
      <c r="BF50" s="126">
        <f t="shared" si="8"/>
        <v>0</v>
      </c>
      <c r="BG50" s="970"/>
      <c r="BH50" s="2133" t="s">
        <v>210</v>
      </c>
      <c r="BI50" s="446"/>
      <c r="BJ50" s="995"/>
      <c r="BK50" s="68"/>
    </row>
    <row r="51" spans="1:63" ht="12" customHeight="1" thickBot="1">
      <c r="A51" s="39"/>
      <c r="B51" s="2144"/>
      <c r="C51" s="2156"/>
      <c r="D51" s="2132"/>
      <c r="E51" s="823" t="s">
        <v>142</v>
      </c>
      <c r="F51" s="86"/>
      <c r="G51" s="91"/>
      <c r="H51" s="752"/>
      <c r="I51" s="91"/>
      <c r="J51" s="98"/>
      <c r="K51" s="1132"/>
      <c r="L51" s="98"/>
      <c r="M51" s="87"/>
      <c r="N51" s="77">
        <v>1</v>
      </c>
      <c r="O51" s="105"/>
      <c r="P51" s="128">
        <f t="shared" si="10"/>
        <v>0</v>
      </c>
      <c r="Q51" s="6"/>
      <c r="R51" s="878"/>
      <c r="S51" s="317"/>
      <c r="T51" s="1011"/>
      <c r="V51" s="36"/>
      <c r="W51" s="15"/>
      <c r="X51" s="15"/>
      <c r="Y51" s="43"/>
      <c r="Z51" s="609"/>
      <c r="AA51" s="555"/>
      <c r="AB51" s="555"/>
      <c r="AC51" s="555"/>
      <c r="AD51" s="555"/>
      <c r="AE51" s="555"/>
      <c r="AF51" s="555"/>
      <c r="AG51" s="555"/>
      <c r="AH51" s="555"/>
      <c r="AI51" s="661"/>
      <c r="AJ51" s="554"/>
      <c r="AK51" s="14"/>
      <c r="AL51" s="14"/>
      <c r="AM51" s="14"/>
      <c r="AN51" s="245"/>
      <c r="AO51" s="12"/>
      <c r="AP51" s="18"/>
      <c r="AQ51" s="18"/>
      <c r="AR51" s="2149"/>
      <c r="AS51" s="2100"/>
      <c r="AT51" s="2101"/>
      <c r="AU51" s="454" t="s">
        <v>183</v>
      </c>
      <c r="AV51" s="464"/>
      <c r="AW51" s="314"/>
      <c r="AX51" s="762"/>
      <c r="AY51" s="314"/>
      <c r="AZ51" s="464"/>
      <c r="BA51" s="314"/>
      <c r="BB51" s="464"/>
      <c r="BC51" s="314"/>
      <c r="BD51" s="315">
        <v>2</v>
      </c>
      <c r="BE51" s="187"/>
      <c r="BF51" s="188">
        <f t="shared" si="8"/>
        <v>0</v>
      </c>
      <c r="BG51" s="189"/>
      <c r="BH51" s="2134"/>
      <c r="BI51" s="198"/>
      <c r="BJ51" s="1001"/>
      <c r="BK51" s="68"/>
    </row>
    <row r="52" spans="1:63" ht="12" customHeight="1" thickBot="1">
      <c r="A52" s="36"/>
      <c r="B52" s="1124"/>
      <c r="D52" s="821"/>
      <c r="E52" s="825" t="s">
        <v>255</v>
      </c>
      <c r="F52" s="813" t="s">
        <v>13</v>
      </c>
      <c r="G52" s="814" t="s">
        <v>12</v>
      </c>
      <c r="H52" s="815" t="s">
        <v>13</v>
      </c>
      <c r="I52" s="814" t="s">
        <v>12</v>
      </c>
      <c r="J52" s="815" t="s">
        <v>13</v>
      </c>
      <c r="K52" s="814" t="s">
        <v>12</v>
      </c>
      <c r="L52" s="815" t="s">
        <v>13</v>
      </c>
      <c r="M52" s="816" t="s">
        <v>12</v>
      </c>
      <c r="U52" s="12"/>
      <c r="V52" s="36"/>
      <c r="W52" s="39"/>
      <c r="X52" s="2136" t="s">
        <v>80</v>
      </c>
      <c r="Y52" s="2312" t="s">
        <v>254</v>
      </c>
      <c r="Z52" s="2312"/>
      <c r="AA52" s="2312"/>
      <c r="AB52" s="2312"/>
      <c r="AC52" s="2312"/>
      <c r="AD52" s="2312"/>
      <c r="AE52" s="2312"/>
      <c r="AF52" s="2312"/>
      <c r="AG52" s="2312"/>
      <c r="AH52" s="2312"/>
      <c r="AI52" s="2312"/>
      <c r="AJ52" s="2313"/>
      <c r="AK52" s="49">
        <f>SUM(AK54:AK64)+SUM(AK66:AK72)</f>
        <v>0</v>
      </c>
      <c r="AL52" s="574">
        <v>27</v>
      </c>
      <c r="AM52" s="147"/>
      <c r="AN52" s="245"/>
      <c r="AO52" s="12"/>
      <c r="AP52" s="18"/>
      <c r="AQ52" s="18"/>
      <c r="AR52" s="2149"/>
      <c r="AS52" s="2100"/>
      <c r="AT52" s="2101"/>
      <c r="AU52" s="200" t="s">
        <v>45</v>
      </c>
      <c r="AV52" s="470"/>
      <c r="AW52" s="224"/>
      <c r="AX52" s="759"/>
      <c r="AY52" s="224"/>
      <c r="AZ52" s="470"/>
      <c r="BA52" s="224"/>
      <c r="BB52" s="470"/>
      <c r="BC52" s="224"/>
      <c r="BD52" s="334">
        <v>2</v>
      </c>
      <c r="BE52" s="196"/>
      <c r="BF52" s="197">
        <f t="shared" si="8"/>
        <v>0</v>
      </c>
      <c r="BG52" s="491"/>
      <c r="BH52" s="2134"/>
      <c r="BI52" s="491"/>
      <c r="BJ52" s="1001"/>
      <c r="BK52" s="68"/>
    </row>
    <row r="53" spans="1:63" ht="12" customHeight="1" thickBot="1">
      <c r="A53" s="36"/>
      <c r="B53" s="12"/>
      <c r="C53" s="13"/>
      <c r="D53" s="532"/>
      <c r="E53" s="800" t="s">
        <v>111</v>
      </c>
      <c r="F53" s="798">
        <f>SUMIF(F$12:F$16,"集",$N$12:$N$16)+SUMIF(F$18:F$20,"集",$N$18:$N$20)+SUMIF(F$22:F$24,"集",$N$22:$N$24)+SUMIF(F$26:F$28,"集",$N$26:$N$28)+SUMIF(F$30:F$31,"集",$N$30:$N$31)+SUMIF(F$34:F$44,"集",$N$34:$N$44)+SUMIF(F$46:F$51,"集",$N$46:$N$51)</f>
        <v>0</v>
      </c>
      <c r="G53" s="798">
        <f t="shared" ref="G53:M53" si="11">SUMIF(G$12:G$16,"集",$N$12:$N$16)+SUMIF(G$18:G$20,"集",$N$18:$N$20)+SUMIF(G$22:G$24,"集",$N$22:$N$24)+SUMIF(G$26:G$28,"集",$N$26:$N$28)+SUMIF(G$30:G$31,"集",$N$30:$N$31)+SUMIF(G$34:G$44,"集",$N$34:$N$44)+SUMIF(G$46:G$51,"集",$N$46:$N$51)</f>
        <v>0</v>
      </c>
      <c r="H53" s="798">
        <f t="shared" si="11"/>
        <v>0</v>
      </c>
      <c r="I53" s="798">
        <f t="shared" si="11"/>
        <v>0</v>
      </c>
      <c r="J53" s="798">
        <f t="shared" si="11"/>
        <v>0</v>
      </c>
      <c r="K53" s="798">
        <f t="shared" si="11"/>
        <v>0</v>
      </c>
      <c r="L53" s="798">
        <f t="shared" si="11"/>
        <v>0</v>
      </c>
      <c r="M53" s="799">
        <f t="shared" si="11"/>
        <v>0</v>
      </c>
      <c r="N53" s="557"/>
      <c r="U53" s="12"/>
      <c r="V53" s="36"/>
      <c r="W53" s="39"/>
      <c r="X53" s="2137"/>
      <c r="Y53" s="543"/>
      <c r="Z53" s="544"/>
      <c r="AA53" s="534"/>
      <c r="AB53" s="534"/>
      <c r="AC53" s="534"/>
      <c r="AD53" s="534"/>
      <c r="AE53" s="534"/>
      <c r="AF53" s="534"/>
      <c r="AG53" s="534"/>
      <c r="AH53" s="534"/>
      <c r="AI53" s="535"/>
      <c r="AJ53" s="534"/>
      <c r="AK53" s="551">
        <f>SUM(AK54:AK64)</f>
        <v>0</v>
      </c>
      <c r="AL53" s="536">
        <v>23</v>
      </c>
      <c r="AM53" s="550"/>
      <c r="AN53" s="10"/>
      <c r="AO53" s="12"/>
      <c r="AP53" s="18"/>
      <c r="AQ53" s="18"/>
      <c r="AR53" s="2149"/>
      <c r="AS53" s="2100"/>
      <c r="AT53" s="2101"/>
      <c r="AU53" s="200" t="s">
        <v>28</v>
      </c>
      <c r="AV53" s="470"/>
      <c r="AW53" s="224"/>
      <c r="AX53" s="759"/>
      <c r="AY53" s="224"/>
      <c r="AZ53" s="470"/>
      <c r="BA53" s="224"/>
      <c r="BB53" s="470"/>
      <c r="BC53" s="224"/>
      <c r="BD53" s="334">
        <v>2</v>
      </c>
      <c r="BE53" s="196"/>
      <c r="BF53" s="197">
        <f t="shared" si="8"/>
        <v>0</v>
      </c>
      <c r="BG53" s="490"/>
      <c r="BH53" s="2134"/>
      <c r="BI53" s="490"/>
      <c r="BJ53" s="1001"/>
      <c r="BK53" s="68"/>
    </row>
    <row r="54" spans="1:63" ht="12" customHeight="1" thickBot="1">
      <c r="A54" s="36"/>
      <c r="B54" s="12"/>
      <c r="U54" s="209"/>
      <c r="V54" s="36"/>
      <c r="W54" s="39"/>
      <c r="X54" s="2137"/>
      <c r="Y54" s="537"/>
      <c r="Z54" s="521" t="s">
        <v>74</v>
      </c>
      <c r="AA54" s="522"/>
      <c r="AB54" s="902"/>
      <c r="AC54" s="522"/>
      <c r="AD54" s="505"/>
      <c r="AE54" s="522"/>
      <c r="AF54" s="505"/>
      <c r="AG54" s="522"/>
      <c r="AH54" s="505"/>
      <c r="AI54" s="525">
        <v>2</v>
      </c>
      <c r="AJ54" s="524"/>
      <c r="AK54" s="506">
        <f t="shared" ref="AK54:AK64" si="12">IF(AJ54&gt;0,AI54,0)</f>
        <v>0</v>
      </c>
      <c r="AL54" s="506"/>
      <c r="AM54" s="1012"/>
      <c r="AO54" s="36"/>
      <c r="AP54" s="18"/>
      <c r="AQ54" s="18"/>
      <c r="AR54" s="2149"/>
      <c r="AS54" s="2100"/>
      <c r="AT54" s="2101"/>
      <c r="AU54" s="374" t="s">
        <v>184</v>
      </c>
      <c r="AV54" s="460"/>
      <c r="AW54" s="298"/>
      <c r="AX54" s="783"/>
      <c r="AY54" s="298"/>
      <c r="AZ54" s="460"/>
      <c r="BA54" s="298"/>
      <c r="BB54" s="460"/>
      <c r="BC54" s="298"/>
      <c r="BD54" s="299">
        <v>2</v>
      </c>
      <c r="BE54" s="306"/>
      <c r="BF54" s="489">
        <f>IF(BE54&gt;0,BD54,0)</f>
        <v>0</v>
      </c>
      <c r="BG54" s="243"/>
      <c r="BH54" s="2135"/>
      <c r="BI54" s="243"/>
      <c r="BJ54" s="996"/>
      <c r="BK54" s="12"/>
    </row>
    <row r="55" spans="1:63" ht="12" customHeight="1" thickTop="1" thickBot="1">
      <c r="A55" s="36"/>
      <c r="B55" s="12"/>
      <c r="C55" s="13"/>
      <c r="D55" s="1927" t="s">
        <v>267</v>
      </c>
      <c r="E55" s="1930" t="s">
        <v>313</v>
      </c>
      <c r="F55" s="1931"/>
      <c r="G55" s="1931"/>
      <c r="H55" s="1931"/>
      <c r="I55" s="1931"/>
      <c r="J55" s="1204"/>
      <c r="K55" s="1205">
        <v>24</v>
      </c>
      <c r="L55" s="2033" t="s">
        <v>1</v>
      </c>
      <c r="M55" s="2033"/>
      <c r="N55" s="2034"/>
      <c r="O55" s="613" t="s">
        <v>217</v>
      </c>
      <c r="P55" s="614"/>
      <c r="Q55" s="614"/>
      <c r="R55" s="614"/>
      <c r="S55" s="614"/>
      <c r="T55" s="615"/>
      <c r="U55" s="239"/>
      <c r="V55" s="36"/>
      <c r="W55" s="39"/>
      <c r="X55" s="2137"/>
      <c r="Y55" s="537"/>
      <c r="Z55" s="507" t="s">
        <v>73</v>
      </c>
      <c r="AA55" s="508"/>
      <c r="AB55" s="768"/>
      <c r="AC55" s="508"/>
      <c r="AD55" s="509"/>
      <c r="AE55" s="508"/>
      <c r="AF55" s="509"/>
      <c r="AG55" s="508"/>
      <c r="AH55" s="509"/>
      <c r="AI55" s="510">
        <v>2</v>
      </c>
      <c r="AJ55" s="511"/>
      <c r="AK55" s="512">
        <f t="shared" si="12"/>
        <v>0</v>
      </c>
      <c r="AL55" s="512"/>
      <c r="AM55" s="1013"/>
      <c r="AO55" s="36"/>
      <c r="AP55" s="18"/>
      <c r="AQ55" s="18"/>
      <c r="AR55" s="2149"/>
      <c r="AS55" s="2100"/>
      <c r="AT55" s="2101"/>
      <c r="AU55" s="231" t="s">
        <v>43</v>
      </c>
      <c r="AV55" s="466"/>
      <c r="AW55" s="100"/>
      <c r="AX55" s="904"/>
      <c r="AY55" s="100"/>
      <c r="AZ55" s="466"/>
      <c r="BA55" s="100"/>
      <c r="BB55" s="466"/>
      <c r="BC55" s="100"/>
      <c r="BD55" s="83">
        <v>2</v>
      </c>
      <c r="BE55" s="106"/>
      <c r="BF55" s="126">
        <f>IF(BE55&gt;0,BD55,0)</f>
        <v>0</v>
      </c>
      <c r="BG55" s="323"/>
      <c r="BH55" s="906" t="s">
        <v>288</v>
      </c>
      <c r="BI55" s="28"/>
      <c r="BJ55" s="987"/>
      <c r="BK55" s="164"/>
    </row>
    <row r="56" spans="1:63" ht="12" customHeight="1" thickTop="1">
      <c r="A56" s="36"/>
      <c r="B56" s="12"/>
      <c r="C56" s="13"/>
      <c r="D56" s="1928"/>
      <c r="E56" s="1126" t="s">
        <v>86</v>
      </c>
      <c r="F56" s="1118" t="s">
        <v>11</v>
      </c>
      <c r="G56" s="1119"/>
      <c r="H56" s="1118" t="s">
        <v>10</v>
      </c>
      <c r="I56" s="1119"/>
      <c r="J56" s="1118" t="s">
        <v>9</v>
      </c>
      <c r="K56" s="1119"/>
      <c r="L56" s="1118" t="s">
        <v>8</v>
      </c>
      <c r="M56" s="1119"/>
      <c r="N56" s="1111" t="s">
        <v>94</v>
      </c>
      <c r="O56" s="2037" t="s">
        <v>92</v>
      </c>
      <c r="P56" s="2038"/>
      <c r="Q56" s="2038"/>
      <c r="R56" s="2038"/>
      <c r="S56" s="2038"/>
      <c r="T56" s="2039"/>
      <c r="U56" s="238"/>
      <c r="V56" s="36"/>
      <c r="W56" s="39"/>
      <c r="X56" s="2137"/>
      <c r="Y56" s="537"/>
      <c r="Z56" s="507" t="s">
        <v>203</v>
      </c>
      <c r="AA56" s="508"/>
      <c r="AB56" s="509"/>
      <c r="AC56" s="900"/>
      <c r="AD56" s="509"/>
      <c r="AE56" s="508"/>
      <c r="AF56" s="509"/>
      <c r="AG56" s="508"/>
      <c r="AH56" s="509"/>
      <c r="AI56" s="510">
        <v>2</v>
      </c>
      <c r="AJ56" s="511"/>
      <c r="AK56" s="512">
        <f t="shared" si="12"/>
        <v>0</v>
      </c>
      <c r="AL56" s="512"/>
      <c r="AM56" s="1013"/>
      <c r="AO56" s="36"/>
      <c r="AP56" s="18"/>
      <c r="AQ56" s="18"/>
      <c r="AR56" s="2149"/>
      <c r="AS56" s="2100"/>
      <c r="AT56" s="2101"/>
      <c r="AU56" s="176" t="s">
        <v>44</v>
      </c>
      <c r="AV56" s="896"/>
      <c r="AW56" s="210"/>
      <c r="AX56" s="463"/>
      <c r="AY56" s="210"/>
      <c r="AZ56" s="463"/>
      <c r="BA56" s="210"/>
      <c r="BB56" s="463"/>
      <c r="BC56" s="210"/>
      <c r="BD56" s="75">
        <v>2</v>
      </c>
      <c r="BE56" s="104"/>
      <c r="BF56" s="127">
        <f>IF(BE56&gt;0,BD56,0)</f>
        <v>0</v>
      </c>
      <c r="BG56" s="28"/>
      <c r="BH56" s="891"/>
      <c r="BI56" s="23"/>
      <c r="BJ56" s="1172" t="s">
        <v>306</v>
      </c>
      <c r="BK56" s="12"/>
    </row>
    <row r="57" spans="1:63" ht="12" customHeight="1" thickBot="1">
      <c r="A57" s="36"/>
      <c r="B57" s="12"/>
      <c r="C57" s="13"/>
      <c r="D57" s="1928"/>
      <c r="E57" s="1127"/>
      <c r="F57" s="578" t="s">
        <v>88</v>
      </c>
      <c r="G57" s="579" t="s">
        <v>89</v>
      </c>
      <c r="H57" s="578" t="s">
        <v>88</v>
      </c>
      <c r="I57" s="579" t="s">
        <v>89</v>
      </c>
      <c r="J57" s="578" t="s">
        <v>88</v>
      </c>
      <c r="K57" s="579" t="s">
        <v>89</v>
      </c>
      <c r="L57" s="578" t="s">
        <v>88</v>
      </c>
      <c r="M57" s="579" t="s">
        <v>89</v>
      </c>
      <c r="N57" s="1112"/>
      <c r="O57" s="2040" t="s">
        <v>101</v>
      </c>
      <c r="P57" s="2041"/>
      <c r="Q57" s="2041"/>
      <c r="R57" s="2041"/>
      <c r="S57" s="2041"/>
      <c r="T57" s="2042"/>
      <c r="U57" s="32"/>
      <c r="V57" s="36"/>
      <c r="W57" s="39"/>
      <c r="X57" s="2137"/>
      <c r="Y57" s="537"/>
      <c r="Z57" s="507" t="s">
        <v>75</v>
      </c>
      <c r="AA57" s="508"/>
      <c r="AB57" s="509"/>
      <c r="AC57" s="508"/>
      <c r="AD57" s="768"/>
      <c r="AE57" s="508"/>
      <c r="AF57" s="509"/>
      <c r="AG57" s="508"/>
      <c r="AH57" s="509"/>
      <c r="AI57" s="513">
        <v>2</v>
      </c>
      <c r="AJ57" s="511"/>
      <c r="AK57" s="512">
        <f t="shared" si="12"/>
        <v>0</v>
      </c>
      <c r="AL57" s="512"/>
      <c r="AM57" s="1013"/>
      <c r="AO57" s="36"/>
      <c r="AP57" s="18"/>
      <c r="AQ57" s="18"/>
      <c r="AR57" s="2149"/>
      <c r="AS57" s="2100"/>
      <c r="AT57" s="2101"/>
      <c r="AU57" s="294" t="s">
        <v>185</v>
      </c>
      <c r="AV57" s="462"/>
      <c r="AW57" s="295"/>
      <c r="AX57" s="462"/>
      <c r="AY57" s="782"/>
      <c r="AZ57" s="462"/>
      <c r="BA57" s="295"/>
      <c r="BB57" s="462"/>
      <c r="BC57" s="295"/>
      <c r="BD57" s="307">
        <v>2</v>
      </c>
      <c r="BE57" s="175"/>
      <c r="BF57" s="137">
        <f>IF(BE57&gt;0,BD57,0)</f>
        <v>0</v>
      </c>
      <c r="BG57" s="174"/>
      <c r="BH57" s="888"/>
      <c r="BI57" s="174"/>
      <c r="BJ57" s="1003"/>
      <c r="BK57" s="12"/>
    </row>
    <row r="58" spans="1:63" ht="12" customHeight="1" thickBot="1">
      <c r="A58" s="36"/>
      <c r="B58" s="12"/>
      <c r="C58" s="13"/>
      <c r="D58" s="1928"/>
      <c r="E58" s="581" t="s">
        <v>195</v>
      </c>
      <c r="F58" s="582">
        <f>SUMIF(F$12:F$16,"@",$N$12:$N$16)+SUMIF(F$18:F$20,"@",$N$18:$N$20)+SUMIF(F$22:F$24,"@",$N$22:$N$24)+SUMIF(F$26:F$28,"@",$N$26:$N$28)+SUMIF(F$30:F$31,"@",$N$30:$N$31)+SUMIF(F$34:F$44,"@",$N$34:$N$44)+SUMIF(F$46:F$51,"@",$N$46:$N$51)</f>
        <v>0</v>
      </c>
      <c r="G58" s="583">
        <f t="shared" ref="G58:M58" si="13">SUMIF(G$12:G$16,"@",$N$12:$N$16)+SUMIF(G$18:G$20,"@",$N$18:$N$20)+SUMIF(G$22:G$24,"@",$N$22:$N$24)+SUMIF(G$26:G$28,"@",$N$26:$N$28)+SUMIF(G$30:G$31,"@",$N$30:$N$31)+SUMIF(G$34:G$44,"@",$N$34:$N$44)+SUMIF(G$46:G$51,"@",$N$46:$N$51)</f>
        <v>0</v>
      </c>
      <c r="H58" s="584">
        <f t="shared" si="13"/>
        <v>0</v>
      </c>
      <c r="I58" s="585">
        <f t="shared" si="13"/>
        <v>0</v>
      </c>
      <c r="J58" s="584">
        <f t="shared" si="13"/>
        <v>0</v>
      </c>
      <c r="K58" s="585">
        <f>SUMIF(K$12:K$16,"@",$N$12:$N$16)+SUMIF(K$18:K$20,"@",$N$18:$N$20)+SUMIF(K$22:K$24,"@",$N$22:$N$24)+SUMIF(K$26:K$28,"@",$N$26:$N$28)+SUMIF(K$30:K$31,"@",$N$30:$N$31)+SUMIF(K$34:K$44,"@",$N$34:$N$44)+SUMIF(K$46:K$51,"@",$N$46:$N$51)</f>
        <v>0</v>
      </c>
      <c r="L58" s="586">
        <f t="shared" si="13"/>
        <v>0</v>
      </c>
      <c r="M58" s="587">
        <f t="shared" si="13"/>
        <v>0</v>
      </c>
      <c r="N58" s="588">
        <f t="shared" ref="N58:N65" si="14">SUM(F58:M58)</f>
        <v>0</v>
      </c>
      <c r="O58" s="2052" t="s">
        <v>90</v>
      </c>
      <c r="P58" s="2053"/>
      <c r="Q58" s="2053"/>
      <c r="R58" s="2053"/>
      <c r="S58" s="2053"/>
      <c r="T58" s="2054"/>
      <c r="U58" s="10"/>
      <c r="V58" s="36"/>
      <c r="W58" s="39"/>
      <c r="X58" s="2137"/>
      <c r="Y58" s="537"/>
      <c r="Z58" s="507" t="s">
        <v>204</v>
      </c>
      <c r="AA58" s="508"/>
      <c r="AB58" s="509"/>
      <c r="AC58" s="508"/>
      <c r="AD58" s="509"/>
      <c r="AE58" s="508"/>
      <c r="AF58" s="768"/>
      <c r="AG58" s="508"/>
      <c r="AH58" s="509"/>
      <c r="AI58" s="513">
        <v>2</v>
      </c>
      <c r="AJ58" s="511"/>
      <c r="AK58" s="512">
        <f t="shared" si="12"/>
        <v>0</v>
      </c>
      <c r="AL58" s="512"/>
      <c r="AM58" s="1013"/>
      <c r="AO58" s="36"/>
      <c r="AP58" s="18"/>
      <c r="AQ58" s="18"/>
      <c r="AR58" s="2149"/>
      <c r="AS58" s="2100"/>
      <c r="AT58" s="2101"/>
      <c r="AU58" s="231" t="s">
        <v>17</v>
      </c>
      <c r="AV58" s="761"/>
      <c r="AW58" s="100"/>
      <c r="AX58" s="461"/>
      <c r="AY58" s="100"/>
      <c r="AZ58" s="461"/>
      <c r="BA58" s="100"/>
      <c r="BB58" s="461"/>
      <c r="BC58" s="100"/>
      <c r="BD58" s="83">
        <v>1</v>
      </c>
      <c r="BE58" s="106"/>
      <c r="BF58" s="126">
        <f t="shared" ref="BF58:BF65" si="15">IF(BE58&gt;0,BD58,0)</f>
        <v>0</v>
      </c>
      <c r="BG58" s="972"/>
      <c r="BH58" s="2105" t="s">
        <v>282</v>
      </c>
      <c r="BI58" s="28"/>
      <c r="BJ58" s="2030" t="s">
        <v>295</v>
      </c>
      <c r="BK58" s="12"/>
    </row>
    <row r="59" spans="1:63" ht="12" customHeight="1" thickBot="1">
      <c r="A59" s="36"/>
      <c r="B59" s="12"/>
      <c r="C59" s="13"/>
      <c r="D59" s="1928"/>
      <c r="E59" s="721" t="s">
        <v>216</v>
      </c>
      <c r="F59" s="1107">
        <v>13</v>
      </c>
      <c r="G59" s="1106">
        <v>13</v>
      </c>
      <c r="H59" s="1107">
        <v>21</v>
      </c>
      <c r="I59" s="1106">
        <v>3</v>
      </c>
      <c r="J59" s="1107">
        <v>1</v>
      </c>
      <c r="K59" s="1106">
        <v>2</v>
      </c>
      <c r="L59" s="1108">
        <v>0</v>
      </c>
      <c r="M59" s="1110">
        <v>0</v>
      </c>
      <c r="N59" s="598">
        <f t="shared" si="14"/>
        <v>53</v>
      </c>
      <c r="O59" s="2055" t="s">
        <v>98</v>
      </c>
      <c r="P59" s="2056"/>
      <c r="Q59" s="2056"/>
      <c r="R59" s="2056"/>
      <c r="S59" s="2056"/>
      <c r="T59" s="2057"/>
      <c r="U59" s="10"/>
      <c r="V59" s="36"/>
      <c r="W59" s="39"/>
      <c r="X59" s="2137"/>
      <c r="Y59" s="537"/>
      <c r="Z59" s="507" t="s">
        <v>205</v>
      </c>
      <c r="AA59" s="508"/>
      <c r="AB59" s="509"/>
      <c r="AC59" s="508"/>
      <c r="AD59" s="768"/>
      <c r="AE59" s="508"/>
      <c r="AF59" s="509"/>
      <c r="AG59" s="508"/>
      <c r="AH59" s="509"/>
      <c r="AI59" s="513">
        <v>2</v>
      </c>
      <c r="AJ59" s="511"/>
      <c r="AK59" s="512">
        <f t="shared" si="12"/>
        <v>0</v>
      </c>
      <c r="AL59" s="512"/>
      <c r="AM59" s="1014"/>
      <c r="AO59" s="36"/>
      <c r="AP59" s="18"/>
      <c r="AQ59" s="18"/>
      <c r="AR59" s="2149"/>
      <c r="AS59" s="2100"/>
      <c r="AT59" s="2101"/>
      <c r="AU59" s="176" t="s">
        <v>307</v>
      </c>
      <c r="AV59" s="896"/>
      <c r="AW59" s="210"/>
      <c r="AX59" s="463"/>
      <c r="AY59" s="210"/>
      <c r="AZ59" s="463"/>
      <c r="BA59" s="210"/>
      <c r="BB59" s="463"/>
      <c r="BC59" s="210"/>
      <c r="BD59" s="75">
        <v>1</v>
      </c>
      <c r="BE59" s="104"/>
      <c r="BF59" s="127">
        <f t="shared" si="15"/>
        <v>0</v>
      </c>
      <c r="BG59" s="972"/>
      <c r="BH59" s="2105"/>
      <c r="BI59" s="23"/>
      <c r="BJ59" s="2309"/>
      <c r="BK59" s="12"/>
    </row>
    <row r="60" spans="1:63" ht="12" customHeight="1">
      <c r="A60" s="36"/>
      <c r="B60" s="12"/>
      <c r="C60" s="13"/>
      <c r="D60" s="1928"/>
      <c r="E60" s="581" t="s">
        <v>39</v>
      </c>
      <c r="F60" s="605"/>
      <c r="G60" s="606"/>
      <c r="H60" s="605"/>
      <c r="I60" s="590">
        <f>AD49</f>
        <v>0</v>
      </c>
      <c r="J60" s="589">
        <f>AE49</f>
        <v>0</v>
      </c>
      <c r="K60" s="590">
        <f>AF49</f>
        <v>0</v>
      </c>
      <c r="L60" s="591">
        <f>AG49</f>
        <v>0</v>
      </c>
      <c r="M60" s="592">
        <f>AH49</f>
        <v>0</v>
      </c>
      <c r="N60" s="593">
        <f t="shared" si="14"/>
        <v>0</v>
      </c>
      <c r="O60" s="2058" t="s">
        <v>112</v>
      </c>
      <c r="P60" s="2059"/>
      <c r="Q60" s="2059"/>
      <c r="R60" s="2059"/>
      <c r="S60" s="2059"/>
      <c r="T60" s="2060"/>
      <c r="U60" s="10"/>
      <c r="V60" s="36"/>
      <c r="W60" s="39"/>
      <c r="X60" s="2137"/>
      <c r="Y60" s="537"/>
      <c r="Z60" s="507" t="s">
        <v>206</v>
      </c>
      <c r="AA60" s="508"/>
      <c r="AB60" s="509"/>
      <c r="AC60" s="508"/>
      <c r="AD60" s="509"/>
      <c r="AE60" s="508"/>
      <c r="AF60" s="768"/>
      <c r="AG60" s="508"/>
      <c r="AH60" s="509"/>
      <c r="AI60" s="513">
        <v>2</v>
      </c>
      <c r="AJ60" s="511"/>
      <c r="AK60" s="512">
        <f t="shared" si="12"/>
        <v>0</v>
      </c>
      <c r="AL60" s="512"/>
      <c r="AM60" s="1015"/>
      <c r="AO60" s="36"/>
      <c r="AP60" s="18"/>
      <c r="AQ60" s="18"/>
      <c r="AR60" s="2149"/>
      <c r="AS60" s="2100"/>
      <c r="AT60" s="2101"/>
      <c r="AU60" s="176" t="s">
        <v>22</v>
      </c>
      <c r="AV60" s="463"/>
      <c r="AW60" s="756"/>
      <c r="AX60" s="463"/>
      <c r="AY60" s="210"/>
      <c r="AZ60" s="463"/>
      <c r="BA60" s="210"/>
      <c r="BB60" s="463"/>
      <c r="BC60" s="210"/>
      <c r="BD60" s="74">
        <v>1</v>
      </c>
      <c r="BE60" s="104"/>
      <c r="BF60" s="127">
        <f t="shared" si="15"/>
        <v>0</v>
      </c>
      <c r="BG60" s="972"/>
      <c r="BH60" s="2105"/>
      <c r="BI60" s="23"/>
      <c r="BJ60" s="2309"/>
      <c r="BK60" s="12"/>
    </row>
    <row r="61" spans="1:63" ht="12" customHeight="1" thickBot="1">
      <c r="A61" s="36"/>
      <c r="B61" s="12"/>
      <c r="C61" s="13"/>
      <c r="D61" s="1928"/>
      <c r="E61" s="721" t="s">
        <v>216</v>
      </c>
      <c r="F61" s="607"/>
      <c r="G61" s="608"/>
      <c r="H61" s="607"/>
      <c r="I61" s="1106">
        <v>12</v>
      </c>
      <c r="J61" s="1107">
        <v>17</v>
      </c>
      <c r="K61" s="1106">
        <v>13</v>
      </c>
      <c r="L61" s="1108">
        <v>10</v>
      </c>
      <c r="M61" s="1109"/>
      <c r="N61" s="599">
        <f t="shared" si="14"/>
        <v>52</v>
      </c>
      <c r="O61" s="2061"/>
      <c r="P61" s="2062"/>
      <c r="Q61" s="2062"/>
      <c r="R61" s="2062"/>
      <c r="S61" s="2062"/>
      <c r="T61" s="2063"/>
      <c r="U61" s="10"/>
      <c r="V61" s="36"/>
      <c r="W61" s="39"/>
      <c r="X61" s="2137"/>
      <c r="Y61" s="537"/>
      <c r="Z61" s="507" t="s">
        <v>207</v>
      </c>
      <c r="AA61" s="508"/>
      <c r="AB61" s="509"/>
      <c r="AC61" s="508"/>
      <c r="AD61" s="509"/>
      <c r="AE61" s="508"/>
      <c r="AF61" s="768"/>
      <c r="AG61" s="508"/>
      <c r="AH61" s="509"/>
      <c r="AI61" s="513">
        <v>2</v>
      </c>
      <c r="AJ61" s="511"/>
      <c r="AK61" s="512">
        <f t="shared" si="12"/>
        <v>0</v>
      </c>
      <c r="AL61" s="512"/>
      <c r="AM61" s="1015"/>
      <c r="AO61" s="36"/>
      <c r="AP61" s="18"/>
      <c r="AQ61" s="18"/>
      <c r="AR61" s="2149"/>
      <c r="AS61" s="2100"/>
      <c r="AT61" s="2101"/>
      <c r="AU61" s="294" t="s">
        <v>23</v>
      </c>
      <c r="AV61" s="460"/>
      <c r="AW61" s="903"/>
      <c r="AX61" s="460"/>
      <c r="AY61" s="298"/>
      <c r="AZ61" s="460"/>
      <c r="BA61" s="298"/>
      <c r="BB61" s="460"/>
      <c r="BC61" s="295"/>
      <c r="BD61" s="297">
        <v>1</v>
      </c>
      <c r="BE61" s="306"/>
      <c r="BF61" s="479">
        <f t="shared" si="15"/>
        <v>0</v>
      </c>
      <c r="BG61" s="973"/>
      <c r="BH61" s="2106"/>
      <c r="BI61" s="54"/>
      <c r="BJ61" s="2310"/>
      <c r="BK61" s="12"/>
    </row>
    <row r="62" spans="1:63" ht="12" customHeight="1" thickBot="1">
      <c r="A62" s="36"/>
      <c r="B62" s="12"/>
      <c r="C62" s="13"/>
      <c r="D62" s="1928"/>
      <c r="E62" s="722" t="s">
        <v>190</v>
      </c>
      <c r="F62" s="594">
        <f t="shared" ref="F62:M62" si="16">AV72</f>
        <v>0</v>
      </c>
      <c r="G62" s="595">
        <f t="shared" si="16"/>
        <v>0</v>
      </c>
      <c r="H62" s="594">
        <f t="shared" si="16"/>
        <v>0</v>
      </c>
      <c r="I62" s="595">
        <f t="shared" si="16"/>
        <v>0</v>
      </c>
      <c r="J62" s="594">
        <f t="shared" si="16"/>
        <v>0</v>
      </c>
      <c r="K62" s="595">
        <f t="shared" si="16"/>
        <v>0</v>
      </c>
      <c r="L62" s="596">
        <f t="shared" si="16"/>
        <v>0</v>
      </c>
      <c r="M62" s="597">
        <f t="shared" si="16"/>
        <v>0</v>
      </c>
      <c r="N62" s="593">
        <f t="shared" si="14"/>
        <v>0</v>
      </c>
      <c r="O62" s="2064"/>
      <c r="P62" s="2065"/>
      <c r="Q62" s="2065"/>
      <c r="R62" s="2065"/>
      <c r="S62" s="2065"/>
      <c r="T62" s="2066"/>
      <c r="V62" s="36"/>
      <c r="W62" s="39"/>
      <c r="X62" s="2137"/>
      <c r="Y62" s="537"/>
      <c r="Z62" s="507" t="s">
        <v>76</v>
      </c>
      <c r="AA62" s="508"/>
      <c r="AB62" s="509"/>
      <c r="AC62" s="508"/>
      <c r="AD62" s="509"/>
      <c r="AE62" s="508"/>
      <c r="AF62" s="509"/>
      <c r="AG62" s="769"/>
      <c r="AH62" s="509"/>
      <c r="AI62" s="513">
        <v>2</v>
      </c>
      <c r="AJ62" s="511"/>
      <c r="AK62" s="512">
        <f t="shared" si="12"/>
        <v>0</v>
      </c>
      <c r="AL62" s="512"/>
      <c r="AM62" s="1015"/>
      <c r="AO62" s="36"/>
      <c r="AP62" s="18"/>
      <c r="AQ62" s="18"/>
      <c r="AR62" s="2149"/>
      <c r="AS62" s="2100"/>
      <c r="AT62" s="2101"/>
      <c r="AU62" s="486" t="s">
        <v>70</v>
      </c>
      <c r="AV62" s="897"/>
      <c r="AW62" s="224"/>
      <c r="AX62" s="897"/>
      <c r="AY62" s="224"/>
      <c r="AZ62" s="470"/>
      <c r="BA62" s="224"/>
      <c r="BB62" s="470"/>
      <c r="BC62" s="224"/>
      <c r="BD62" s="487">
        <v>1</v>
      </c>
      <c r="BE62" s="221"/>
      <c r="BF62" s="197">
        <f t="shared" si="15"/>
        <v>0</v>
      </c>
      <c r="BG62" s="323"/>
      <c r="BH62" s="867"/>
      <c r="BI62" s="488"/>
      <c r="BJ62" s="1170" t="s">
        <v>304</v>
      </c>
      <c r="BK62" s="12"/>
    </row>
    <row r="63" spans="1:63" ht="12" customHeight="1" thickBot="1">
      <c r="A63" s="36"/>
      <c r="B63" s="12"/>
      <c r="C63" s="13"/>
      <c r="D63" s="1928"/>
      <c r="E63" s="723" t="s">
        <v>216</v>
      </c>
      <c r="F63" s="1102">
        <v>8</v>
      </c>
      <c r="G63" s="1103">
        <v>11</v>
      </c>
      <c r="H63" s="1102">
        <v>1</v>
      </c>
      <c r="I63" s="1103">
        <v>2</v>
      </c>
      <c r="J63" s="1102">
        <v>2</v>
      </c>
      <c r="K63" s="1103">
        <v>0</v>
      </c>
      <c r="L63" s="1104">
        <v>0</v>
      </c>
      <c r="M63" s="1105">
        <v>0</v>
      </c>
      <c r="N63" s="604">
        <f t="shared" si="14"/>
        <v>24</v>
      </c>
      <c r="V63" s="36"/>
      <c r="W63" s="39"/>
      <c r="X63" s="2137"/>
      <c r="Y63" s="537"/>
      <c r="Z63" s="507" t="s">
        <v>77</v>
      </c>
      <c r="AA63" s="508"/>
      <c r="AB63" s="509"/>
      <c r="AC63" s="508"/>
      <c r="AD63" s="509"/>
      <c r="AE63" s="508"/>
      <c r="AF63" s="509"/>
      <c r="AG63" s="769"/>
      <c r="AH63" s="509"/>
      <c r="AI63" s="513">
        <v>3</v>
      </c>
      <c r="AJ63" s="511"/>
      <c r="AK63" s="512">
        <f t="shared" si="12"/>
        <v>0</v>
      </c>
      <c r="AL63" s="512"/>
      <c r="AM63" s="1015"/>
      <c r="AO63" s="36"/>
      <c r="AP63" s="18"/>
      <c r="AQ63" s="18"/>
      <c r="AR63" s="2149"/>
      <c r="AS63" s="2100"/>
      <c r="AT63" s="2101"/>
      <c r="AU63" s="231" t="s">
        <v>19</v>
      </c>
      <c r="AV63" s="898"/>
      <c r="AW63" s="100"/>
      <c r="AX63" s="461"/>
      <c r="AY63" s="100"/>
      <c r="AZ63" s="461"/>
      <c r="BA63" s="100"/>
      <c r="BB63" s="461"/>
      <c r="BC63" s="100"/>
      <c r="BD63" s="83">
        <v>2</v>
      </c>
      <c r="BE63" s="106"/>
      <c r="BF63" s="126">
        <f t="shared" si="15"/>
        <v>0</v>
      </c>
      <c r="BG63" s="28"/>
      <c r="BH63" s="867"/>
      <c r="BI63" s="28"/>
      <c r="BJ63" s="1171" t="s">
        <v>305</v>
      </c>
      <c r="BK63" s="12"/>
    </row>
    <row r="64" spans="1:63" ht="12" customHeight="1" thickBot="1">
      <c r="A64" s="36"/>
      <c r="B64" s="12"/>
      <c r="C64" s="13"/>
      <c r="D64" s="1928"/>
      <c r="E64" s="922" t="s">
        <v>269</v>
      </c>
      <c r="F64" s="576">
        <f t="shared" ref="F64:M65" si="17">F58+F60+F62</f>
        <v>0</v>
      </c>
      <c r="G64" s="577">
        <f t="shared" si="17"/>
        <v>0</v>
      </c>
      <c r="H64" s="576">
        <f t="shared" si="17"/>
        <v>0</v>
      </c>
      <c r="I64" s="577">
        <f t="shared" si="17"/>
        <v>0</v>
      </c>
      <c r="J64" s="576">
        <f t="shared" si="17"/>
        <v>0</v>
      </c>
      <c r="K64" s="577">
        <f t="shared" si="17"/>
        <v>0</v>
      </c>
      <c r="L64" s="576">
        <f t="shared" si="17"/>
        <v>0</v>
      </c>
      <c r="M64" s="577">
        <f t="shared" si="17"/>
        <v>0</v>
      </c>
      <c r="N64" s="580">
        <f t="shared" si="14"/>
        <v>0</v>
      </c>
      <c r="O64" s="182"/>
      <c r="P64" s="2070" t="s">
        <v>250</v>
      </c>
      <c r="Q64" s="2071"/>
      <c r="R64" s="2072"/>
      <c r="S64" s="2073" t="s">
        <v>264</v>
      </c>
      <c r="T64" s="2074"/>
      <c r="V64" s="36"/>
      <c r="W64" s="39"/>
      <c r="X64" s="2137"/>
      <c r="Y64" s="537"/>
      <c r="Z64" s="526" t="s">
        <v>78</v>
      </c>
      <c r="AA64" s="528"/>
      <c r="AB64" s="527"/>
      <c r="AC64" s="528"/>
      <c r="AD64" s="527"/>
      <c r="AE64" s="528"/>
      <c r="AF64" s="527"/>
      <c r="AG64" s="528"/>
      <c r="AH64" s="770"/>
      <c r="AI64" s="529">
        <v>2</v>
      </c>
      <c r="AJ64" s="530"/>
      <c r="AK64" s="531">
        <f t="shared" si="12"/>
        <v>0</v>
      </c>
      <c r="AL64" s="531"/>
      <c r="AM64" s="1016"/>
      <c r="AO64" s="36"/>
      <c r="AP64" s="18"/>
      <c r="AQ64" s="18"/>
      <c r="AR64" s="2149"/>
      <c r="AS64" s="2100"/>
      <c r="AT64" s="2101"/>
      <c r="AU64" s="454" t="s">
        <v>20</v>
      </c>
      <c r="AV64" s="899"/>
      <c r="AW64" s="314"/>
      <c r="AX64" s="464"/>
      <c r="AY64" s="210"/>
      <c r="AZ64" s="463"/>
      <c r="BA64" s="210"/>
      <c r="BB64" s="463"/>
      <c r="BC64" s="210"/>
      <c r="BD64" s="75">
        <v>1</v>
      </c>
      <c r="BE64" s="104"/>
      <c r="BF64" s="127">
        <f t="shared" si="15"/>
        <v>0</v>
      </c>
      <c r="BG64" s="23"/>
      <c r="BH64" s="867"/>
      <c r="BI64" s="23"/>
      <c r="BJ64" s="1172" t="s">
        <v>305</v>
      </c>
      <c r="BK64" s="164"/>
    </row>
    <row r="65" spans="1:63" ht="12" customHeight="1" thickBot="1">
      <c r="A65" s="36"/>
      <c r="B65" s="12"/>
      <c r="C65" s="13"/>
      <c r="D65" s="1928"/>
      <c r="E65" s="723" t="s">
        <v>216</v>
      </c>
      <c r="F65" s="600">
        <f t="shared" si="17"/>
        <v>21</v>
      </c>
      <c r="G65" s="601">
        <f t="shared" si="17"/>
        <v>24</v>
      </c>
      <c r="H65" s="600">
        <f t="shared" si="17"/>
        <v>22</v>
      </c>
      <c r="I65" s="601">
        <f t="shared" si="17"/>
        <v>17</v>
      </c>
      <c r="J65" s="600">
        <f t="shared" si="17"/>
        <v>20</v>
      </c>
      <c r="K65" s="601">
        <f t="shared" si="17"/>
        <v>15</v>
      </c>
      <c r="L65" s="602">
        <f t="shared" si="17"/>
        <v>10</v>
      </c>
      <c r="M65" s="603">
        <f t="shared" si="17"/>
        <v>0</v>
      </c>
      <c r="N65" s="921">
        <f t="shared" si="14"/>
        <v>129</v>
      </c>
      <c r="O65" s="908"/>
      <c r="P65" s="909">
        <f>SUM(P12:P15)+SUM(P18:P20)+SUM(P22:P23)+SUM(P26:P28)+SUM(P35:P37)</f>
        <v>0</v>
      </c>
      <c r="Q65" s="727">
        <v>11</v>
      </c>
      <c r="R65" s="728" t="str">
        <f>IF(P65&gt;=Q65,"OK","未充足")</f>
        <v>未充足</v>
      </c>
      <c r="S65" s="2075"/>
      <c r="T65" s="2076"/>
      <c r="U65" s="247"/>
      <c r="V65" s="36"/>
      <c r="W65" s="39"/>
      <c r="X65" s="2137"/>
      <c r="Y65" s="545"/>
      <c r="Z65" s="546"/>
      <c r="AA65" s="538"/>
      <c r="AB65" s="538"/>
      <c r="AC65" s="538"/>
      <c r="AD65" s="538"/>
      <c r="AE65" s="538"/>
      <c r="AF65" s="538"/>
      <c r="AG65" s="538"/>
      <c r="AH65" s="538"/>
      <c r="AI65" s="539"/>
      <c r="AJ65" s="547"/>
      <c r="AK65" s="548">
        <f>SUM(AK66:AK71)</f>
        <v>0</v>
      </c>
      <c r="AL65" s="549">
        <v>4</v>
      </c>
      <c r="AM65" s="540"/>
      <c r="AO65" s="36"/>
      <c r="AP65" s="18"/>
      <c r="AQ65" s="18"/>
      <c r="AR65" s="2149"/>
      <c r="AS65" s="2100"/>
      <c r="AT65" s="2101"/>
      <c r="AU65" s="177" t="s">
        <v>18</v>
      </c>
      <c r="AV65" s="966"/>
      <c r="AW65" s="298"/>
      <c r="AX65" s="460"/>
      <c r="AY65" s="295"/>
      <c r="AZ65" s="462"/>
      <c r="BA65" s="295"/>
      <c r="BB65" s="462"/>
      <c r="BC65" s="295"/>
      <c r="BD65" s="307">
        <v>1</v>
      </c>
      <c r="BE65" s="175"/>
      <c r="BF65" s="137">
        <f t="shared" si="15"/>
        <v>0</v>
      </c>
      <c r="BG65" s="174"/>
      <c r="BH65" s="888"/>
      <c r="BI65" s="174"/>
      <c r="BJ65" s="1173" t="s">
        <v>305</v>
      </c>
      <c r="BK65" s="12"/>
    </row>
    <row r="66" spans="1:63" ht="12" customHeight="1" thickBot="1">
      <c r="A66" s="36"/>
      <c r="B66" s="12"/>
      <c r="C66" s="13"/>
      <c r="D66" s="1928"/>
      <c r="E66" s="920" t="s">
        <v>266</v>
      </c>
      <c r="F66" s="910" t="str">
        <f>IF(F64&gt;K55,"F","")</f>
        <v/>
      </c>
      <c r="G66" s="911" t="str">
        <f t="shared" ref="G66:M66" si="18">IF(AND(G64&gt;$K55,F67&lt;3),"F","")</f>
        <v/>
      </c>
      <c r="H66" s="912" t="str">
        <f t="shared" si="18"/>
        <v/>
      </c>
      <c r="I66" s="913" t="str">
        <f t="shared" si="18"/>
        <v/>
      </c>
      <c r="J66" s="912" t="str">
        <f t="shared" si="18"/>
        <v/>
      </c>
      <c r="K66" s="911" t="str">
        <f t="shared" si="18"/>
        <v/>
      </c>
      <c r="L66" s="912" t="str">
        <f t="shared" si="18"/>
        <v/>
      </c>
      <c r="M66" s="911" t="str">
        <f t="shared" si="18"/>
        <v/>
      </c>
      <c r="N66" s="575"/>
      <c r="U66" s="247"/>
      <c r="V66" s="36"/>
      <c r="W66" s="39"/>
      <c r="X66" s="2137"/>
      <c r="Y66" s="541"/>
      <c r="Z66" s="521" t="s">
        <v>208</v>
      </c>
      <c r="AA66" s="522"/>
      <c r="AB66" s="505"/>
      <c r="AC66" s="771"/>
      <c r="AD66" s="505"/>
      <c r="AE66" s="771"/>
      <c r="AF66" s="505"/>
      <c r="AG66" s="522"/>
      <c r="AH66" s="505"/>
      <c r="AI66" s="523">
        <v>2</v>
      </c>
      <c r="AJ66" s="524"/>
      <c r="AK66" s="506">
        <f t="shared" ref="AK66:AK72" si="19">IF(AJ66&gt;0,AI66,0)</f>
        <v>0</v>
      </c>
      <c r="AL66" s="506"/>
      <c r="AM66" s="1017"/>
      <c r="AO66" s="36"/>
      <c r="AP66" s="18"/>
      <c r="AQ66" s="18"/>
      <c r="AR66" s="2149"/>
      <c r="AS66" s="2100"/>
      <c r="AT66" s="2101"/>
      <c r="AU66" s="231" t="s">
        <v>85</v>
      </c>
      <c r="AV66" s="1072"/>
      <c r="AW66" s="1073"/>
      <c r="AX66" s="1072"/>
      <c r="AY66" s="1073"/>
      <c r="AZ66" s="1072"/>
      <c r="BA66" s="1073"/>
      <c r="BB66" s="1072"/>
      <c r="BC66" s="1073"/>
      <c r="BD66" s="205">
        <v>2</v>
      </c>
      <c r="BE66" s="106"/>
      <c r="BF66" s="126">
        <f>IF(BE66&gt;0,BD66,0)</f>
        <v>0</v>
      </c>
      <c r="BG66" s="972"/>
      <c r="BH66" s="2068" t="s">
        <v>281</v>
      </c>
      <c r="BI66" s="198"/>
      <c r="BJ66" s="1005"/>
      <c r="BK66" s="12"/>
    </row>
    <row r="67" spans="1:63" ht="12" customHeight="1" thickTop="1" thickBot="1">
      <c r="A67" s="36"/>
      <c r="B67" s="12"/>
      <c r="C67" s="13"/>
      <c r="D67" s="1928"/>
      <c r="E67" s="919" t="s">
        <v>265</v>
      </c>
      <c r="F67" s="917"/>
      <c r="G67" s="914"/>
      <c r="H67" s="915"/>
      <c r="I67" s="916"/>
      <c r="J67" s="915"/>
      <c r="K67" s="916"/>
      <c r="L67" s="915"/>
      <c r="M67" s="917"/>
      <c r="N67" s="918"/>
      <c r="O67" s="48"/>
      <c r="P67" s="14"/>
      <c r="Q67" s="14"/>
      <c r="R67" s="14"/>
      <c r="S67" s="246"/>
      <c r="T67" s="247"/>
      <c r="U67" s="247"/>
      <c r="V67" s="36"/>
      <c r="W67" s="39"/>
      <c r="X67" s="2137"/>
      <c r="Y67" s="541"/>
      <c r="Z67" s="507" t="s">
        <v>211</v>
      </c>
      <c r="AA67" s="508"/>
      <c r="AB67" s="509"/>
      <c r="AC67" s="900"/>
      <c r="AD67" s="509"/>
      <c r="AE67" s="769"/>
      <c r="AF67" s="509"/>
      <c r="AG67" s="508"/>
      <c r="AH67" s="509"/>
      <c r="AI67" s="513">
        <v>2</v>
      </c>
      <c r="AJ67" s="511"/>
      <c r="AK67" s="512">
        <f t="shared" si="19"/>
        <v>0</v>
      </c>
      <c r="AL67" s="512"/>
      <c r="AM67" s="1015"/>
      <c r="AO67" s="36"/>
      <c r="AP67" s="18"/>
      <c r="AQ67" s="18"/>
      <c r="AR67" s="2149"/>
      <c r="AS67" s="2100"/>
      <c r="AT67" s="2101"/>
      <c r="AU67" s="176" t="s">
        <v>30</v>
      </c>
      <c r="AV67" s="1076"/>
      <c r="AW67" s="1077"/>
      <c r="AX67" s="1078"/>
      <c r="AY67" s="1077"/>
      <c r="AZ67" s="1076"/>
      <c r="BA67" s="1077"/>
      <c r="BB67" s="1076"/>
      <c r="BC67" s="1077"/>
      <c r="BD67" s="75">
        <v>2</v>
      </c>
      <c r="BE67" s="104"/>
      <c r="BF67" s="127">
        <f>IF(BE67&gt;0,BD67,0)</f>
        <v>0</v>
      </c>
      <c r="BG67" s="972"/>
      <c r="BH67" s="2068"/>
      <c r="BI67" s="198"/>
      <c r="BJ67" s="1006"/>
      <c r="BK67" s="12"/>
    </row>
    <row r="68" spans="1:63" ht="12" customHeight="1" thickBot="1">
      <c r="A68" s="36"/>
      <c r="B68" s="12"/>
      <c r="C68" s="13"/>
      <c r="D68" s="1928"/>
      <c r="E68" s="2225" t="s">
        <v>314</v>
      </c>
      <c r="F68" s="2226"/>
      <c r="G68" s="2226"/>
      <c r="H68" s="2226"/>
      <c r="I68" s="2226"/>
      <c r="J68" s="2226"/>
      <c r="K68" s="2226"/>
      <c r="L68" s="2226"/>
      <c r="M68" s="2226"/>
      <c r="N68" s="2227"/>
      <c r="P68" s="14"/>
      <c r="Q68" s="14"/>
      <c r="R68" s="14"/>
      <c r="S68" s="246"/>
      <c r="T68" s="247"/>
      <c r="U68" s="247"/>
      <c r="V68" s="36"/>
      <c r="W68" s="39"/>
      <c r="X68" s="2137"/>
      <c r="Y68" s="541"/>
      <c r="Z68" s="507" t="s">
        <v>212</v>
      </c>
      <c r="AA68" s="508"/>
      <c r="AB68" s="509"/>
      <c r="AC68" s="769"/>
      <c r="AD68" s="509"/>
      <c r="AE68" s="769"/>
      <c r="AF68" s="509"/>
      <c r="AG68" s="508"/>
      <c r="AH68" s="509"/>
      <c r="AI68" s="513">
        <v>2</v>
      </c>
      <c r="AJ68" s="511"/>
      <c r="AK68" s="512">
        <f t="shared" si="19"/>
        <v>0</v>
      </c>
      <c r="AL68" s="512"/>
      <c r="AM68" s="1013"/>
      <c r="AO68" s="36"/>
      <c r="AP68" s="18"/>
      <c r="AQ68" s="18"/>
      <c r="AR68" s="2149"/>
      <c r="AS68" s="2100"/>
      <c r="AT68" s="2101"/>
      <c r="AU68" s="294" t="s">
        <v>31</v>
      </c>
      <c r="AV68" s="1079"/>
      <c r="AW68" s="1080"/>
      <c r="AX68" s="1079"/>
      <c r="AY68" s="1080"/>
      <c r="AZ68" s="1079"/>
      <c r="BA68" s="1080"/>
      <c r="BB68" s="1079"/>
      <c r="BC68" s="1080"/>
      <c r="BD68" s="307">
        <v>3</v>
      </c>
      <c r="BE68" s="175"/>
      <c r="BF68" s="137">
        <f>IF(BE68&gt;0,BD68,0)</f>
        <v>0</v>
      </c>
      <c r="BG68" s="973"/>
      <c r="BH68" s="2311"/>
      <c r="BI68" s="54"/>
      <c r="BJ68" s="1007"/>
      <c r="BK68" s="12"/>
    </row>
    <row r="69" spans="1:63" ht="12" customHeight="1" thickTop="1">
      <c r="A69" s="36"/>
      <c r="B69" s="12"/>
      <c r="C69" s="13"/>
      <c r="D69" s="1928"/>
      <c r="E69" s="923" t="s">
        <v>270</v>
      </c>
      <c r="F69" s="626">
        <f t="shared" ref="F69:M69" si="20">F53+AA50+AV73</f>
        <v>0</v>
      </c>
      <c r="G69" s="626">
        <f t="shared" si="20"/>
        <v>0</v>
      </c>
      <c r="H69" s="626">
        <f t="shared" si="20"/>
        <v>0</v>
      </c>
      <c r="I69" s="626">
        <f t="shared" si="20"/>
        <v>0</v>
      </c>
      <c r="J69" s="626">
        <f t="shared" si="20"/>
        <v>0</v>
      </c>
      <c r="K69" s="626">
        <f t="shared" si="20"/>
        <v>0</v>
      </c>
      <c r="L69" s="626">
        <f t="shared" si="20"/>
        <v>0</v>
      </c>
      <c r="M69" s="626">
        <f t="shared" si="20"/>
        <v>0</v>
      </c>
      <c r="N69" s="724"/>
      <c r="O69" s="48"/>
      <c r="P69" s="14"/>
      <c r="Q69" s="14"/>
      <c r="R69" s="14"/>
      <c r="S69" s="246"/>
      <c r="T69" s="247"/>
      <c r="U69" s="247"/>
      <c r="V69" s="36"/>
      <c r="W69" s="39"/>
      <c r="X69" s="2137"/>
      <c r="Y69" s="541"/>
      <c r="Z69" s="507" t="s">
        <v>213</v>
      </c>
      <c r="AA69" s="508"/>
      <c r="AB69" s="509"/>
      <c r="AC69" s="900"/>
      <c r="AD69" s="509"/>
      <c r="AE69" s="769"/>
      <c r="AF69" s="509"/>
      <c r="AG69" s="508"/>
      <c r="AH69" s="509"/>
      <c r="AI69" s="513">
        <v>2</v>
      </c>
      <c r="AJ69" s="511"/>
      <c r="AK69" s="514">
        <f t="shared" si="19"/>
        <v>0</v>
      </c>
      <c r="AL69" s="514"/>
      <c r="AM69" s="1018"/>
      <c r="AO69" s="36"/>
      <c r="AP69" s="18"/>
      <c r="AQ69" s="18"/>
      <c r="AR69" s="2149"/>
      <c r="AS69" s="2100"/>
      <c r="AT69" s="2101"/>
      <c r="AU69" s="231" t="s">
        <v>72</v>
      </c>
      <c r="AV69" s="1072"/>
      <c r="AW69" s="1073"/>
      <c r="AX69" s="1072"/>
      <c r="AY69" s="1073"/>
      <c r="AZ69" s="1072"/>
      <c r="BA69" s="1073"/>
      <c r="BB69" s="1072"/>
      <c r="BC69" s="1073"/>
      <c r="BD69" s="83">
        <v>1</v>
      </c>
      <c r="BE69" s="106"/>
      <c r="BF69" s="126">
        <f>IF(BE69&gt;0,BD69,0)</f>
        <v>0</v>
      </c>
      <c r="BG69" s="926"/>
      <c r="BH69" s="928"/>
      <c r="BI69" s="448"/>
      <c r="BJ69" s="2318" t="s">
        <v>262</v>
      </c>
      <c r="BK69" s="12"/>
    </row>
    <row r="70" spans="1:63" ht="12" customHeight="1" thickBot="1">
      <c r="A70" s="36"/>
      <c r="B70" s="12"/>
      <c r="C70" s="13"/>
      <c r="D70" s="1929"/>
      <c r="E70" s="924" t="s">
        <v>268</v>
      </c>
      <c r="F70" s="725">
        <f t="shared" ref="F70:M70" si="21">F64+F69</f>
        <v>0</v>
      </c>
      <c r="G70" s="725">
        <f t="shared" si="21"/>
        <v>0</v>
      </c>
      <c r="H70" s="725">
        <f t="shared" si="21"/>
        <v>0</v>
      </c>
      <c r="I70" s="725">
        <f t="shared" si="21"/>
        <v>0</v>
      </c>
      <c r="J70" s="725">
        <f t="shared" si="21"/>
        <v>0</v>
      </c>
      <c r="K70" s="725">
        <f t="shared" si="21"/>
        <v>0</v>
      </c>
      <c r="L70" s="725">
        <f t="shared" si="21"/>
        <v>0</v>
      </c>
      <c r="M70" s="725">
        <f t="shared" si="21"/>
        <v>0</v>
      </c>
      <c r="N70" s="726">
        <f>SUM(F70:M70)</f>
        <v>0</v>
      </c>
      <c r="O70" s="48"/>
      <c r="P70" s="14"/>
      <c r="Q70" s="14"/>
      <c r="R70" s="14"/>
      <c r="S70" s="246"/>
      <c r="T70" s="247"/>
      <c r="U70" s="12"/>
      <c r="V70" s="36"/>
      <c r="W70" s="39"/>
      <c r="X70" s="2137"/>
      <c r="Y70" s="541"/>
      <c r="Z70" s="507" t="s">
        <v>214</v>
      </c>
      <c r="AA70" s="508"/>
      <c r="AB70" s="509"/>
      <c r="AC70" s="769"/>
      <c r="AD70" s="509"/>
      <c r="AE70" s="769"/>
      <c r="AF70" s="509"/>
      <c r="AG70" s="508"/>
      <c r="AH70" s="509"/>
      <c r="AI70" s="513">
        <v>2</v>
      </c>
      <c r="AJ70" s="511"/>
      <c r="AK70" s="512">
        <f t="shared" si="19"/>
        <v>0</v>
      </c>
      <c r="AL70" s="512"/>
      <c r="AM70" s="1013"/>
      <c r="AO70" s="36"/>
      <c r="AP70" s="18"/>
      <c r="AQ70" s="18"/>
      <c r="AR70" s="2150"/>
      <c r="AS70" s="2102"/>
      <c r="AT70" s="2103"/>
      <c r="AU70" s="178" t="s">
        <v>72</v>
      </c>
      <c r="AV70" s="1074"/>
      <c r="AW70" s="1075"/>
      <c r="AX70" s="1074"/>
      <c r="AY70" s="1075"/>
      <c r="AZ70" s="1074"/>
      <c r="BA70" s="1075"/>
      <c r="BB70" s="1074"/>
      <c r="BC70" s="1075"/>
      <c r="BD70" s="301">
        <v>2</v>
      </c>
      <c r="BE70" s="108"/>
      <c r="BF70" s="273">
        <f>IF(BE70&gt;0,BD70,0)</f>
        <v>0</v>
      </c>
      <c r="BG70" s="927"/>
      <c r="BH70" s="929"/>
      <c r="BI70" s="5"/>
      <c r="BJ70" s="2319"/>
      <c r="BK70" s="12"/>
    </row>
    <row r="71" spans="1:63" ht="12" customHeight="1" thickTop="1" thickBot="1">
      <c r="A71" s="36"/>
      <c r="B71" s="12"/>
      <c r="C71" s="720"/>
      <c r="D71" s="720"/>
      <c r="E71" s="720"/>
      <c r="F71" s="720"/>
      <c r="G71" s="720"/>
      <c r="H71" s="720"/>
      <c r="I71" s="720"/>
      <c r="J71" s="720"/>
      <c r="K71" s="720"/>
      <c r="L71" s="720"/>
      <c r="M71" s="720"/>
      <c r="N71" s="720"/>
      <c r="O71" s="720"/>
      <c r="P71" s="720"/>
      <c r="Q71" s="720"/>
      <c r="R71" s="720"/>
      <c r="S71" s="720"/>
      <c r="T71" s="720"/>
      <c r="U71" s="12"/>
      <c r="V71" s="36"/>
      <c r="W71" s="39"/>
      <c r="X71" s="2137"/>
      <c r="Y71" s="542"/>
      <c r="Z71" s="515" t="s">
        <v>215</v>
      </c>
      <c r="AA71" s="517"/>
      <c r="AB71" s="516"/>
      <c r="AC71" s="772"/>
      <c r="AD71" s="516"/>
      <c r="AE71" s="772"/>
      <c r="AF71" s="516"/>
      <c r="AG71" s="517"/>
      <c r="AH71" s="516"/>
      <c r="AI71" s="518">
        <v>2</v>
      </c>
      <c r="AJ71" s="519"/>
      <c r="AK71" s="520">
        <f t="shared" si="19"/>
        <v>0</v>
      </c>
      <c r="AL71" s="520"/>
      <c r="AM71" s="1019"/>
      <c r="AO71" s="36"/>
      <c r="AP71" s="18"/>
      <c r="AQ71" s="18"/>
      <c r="AR71" s="930"/>
      <c r="AS71" s="13"/>
      <c r="AT71" s="13"/>
      <c r="AV71" s="817" t="s">
        <v>13</v>
      </c>
      <c r="AW71" s="818" t="s">
        <v>12</v>
      </c>
      <c r="AX71" s="819" t="s">
        <v>13</v>
      </c>
      <c r="AY71" s="818" t="s">
        <v>12</v>
      </c>
      <c r="AZ71" s="819" t="s">
        <v>13</v>
      </c>
      <c r="BA71" s="818" t="s">
        <v>12</v>
      </c>
      <c r="BB71" s="819" t="s">
        <v>13</v>
      </c>
      <c r="BC71" s="820" t="s">
        <v>12</v>
      </c>
      <c r="BD71" s="931"/>
      <c r="BE71" s="933"/>
      <c r="BF71" s="932"/>
      <c r="BG71" s="932"/>
      <c r="BH71" s="934"/>
      <c r="BI71" s="932"/>
      <c r="BJ71" s="935"/>
      <c r="BK71" s="12"/>
    </row>
    <row r="72" spans="1:63" ht="12" customHeight="1" thickBot="1">
      <c r="A72" s="36"/>
      <c r="B72" s="12"/>
      <c r="C72" s="1767" t="s">
        <v>221</v>
      </c>
      <c r="D72" s="1768"/>
      <c r="E72" s="1768"/>
      <c r="F72" s="1768"/>
      <c r="G72" s="1768"/>
      <c r="H72" s="1768"/>
      <c r="I72" s="1768"/>
      <c r="J72" s="1768"/>
      <c r="K72" s="1768"/>
      <c r="L72" s="1768"/>
      <c r="M72" s="1768"/>
      <c r="N72" s="1768"/>
      <c r="O72" s="1768"/>
      <c r="P72" s="1768"/>
      <c r="Q72" s="1768"/>
      <c r="R72" s="1768"/>
      <c r="S72" s="1768"/>
      <c r="T72" s="1769"/>
      <c r="U72" s="249"/>
      <c r="V72" s="12"/>
      <c r="W72" s="532"/>
      <c r="X72" s="2138"/>
      <c r="Y72" s="533"/>
      <c r="Z72" s="4" t="s">
        <v>79</v>
      </c>
      <c r="AA72" s="102"/>
      <c r="AB72" s="91"/>
      <c r="AC72" s="901"/>
      <c r="AD72" s="91"/>
      <c r="AE72" s="102"/>
      <c r="AF72" s="91"/>
      <c r="AG72" s="102"/>
      <c r="AH72" s="91"/>
      <c r="AI72" s="76">
        <v>2</v>
      </c>
      <c r="AJ72" s="109"/>
      <c r="AK72" s="6">
        <f t="shared" si="19"/>
        <v>0</v>
      </c>
      <c r="AL72" s="6"/>
      <c r="AM72" s="504" t="s">
        <v>108</v>
      </c>
      <c r="AN72" s="10"/>
      <c r="AO72" s="12"/>
      <c r="AP72" s="15"/>
      <c r="AQ72" s="15"/>
      <c r="AR72" s="930"/>
      <c r="AS72" s="13"/>
      <c r="AT72" s="532"/>
      <c r="AU72" s="807" t="s">
        <v>209</v>
      </c>
      <c r="AV72" s="808">
        <f>SUMIF(AV$13:AV$18,"@",$BD$13:$BD$18)+SUMIF(AV$20:AV$21,"@",$BD$20:$BD$21)+SUMIF(AV$23:AV$24,"@",$BD$23:$BD$24)+SUMIF(AV$26:AV$32,"@",$BD$26:$BD$32)+SUMIF(AV$34:AV$57,"@",$BD$34:$BD$57)+SUMIF(AV$58:AV$65,"@",$BD$58:$BD$65)+SUMIF(AV$66:AV$68,"@",$BD$66:$BD$68)</f>
        <v>0</v>
      </c>
      <c r="AW72" s="808">
        <f t="shared" ref="AW72:BC72" si="22">SUMIF(AW$13:AW$18,"@",$BD$13:$BD$18)+SUMIF(AW$20:AW$21,"@",$BD$20:$BD$21)+SUMIF(AW$23:AW$24,"@",$BD$23:$BD$24)+SUMIF(AW$26:AW$32,"@",$BD$26:$BD$32)+SUMIF(AW$34:AW$57,"@",$BD$34:$BD$57)+SUMIF(AW$58:AW$65,"@",$BD$58:$BD$65)+SUMIF(AW$66:AW$68,"@",$BD$66:$BD$68)</f>
        <v>0</v>
      </c>
      <c r="AX72" s="808">
        <f t="shared" si="22"/>
        <v>0</v>
      </c>
      <c r="AY72" s="808">
        <f t="shared" si="22"/>
        <v>0</v>
      </c>
      <c r="AZ72" s="808">
        <f t="shared" si="22"/>
        <v>0</v>
      </c>
      <c r="BA72" s="808">
        <f t="shared" si="22"/>
        <v>0</v>
      </c>
      <c r="BB72" s="808">
        <f t="shared" si="22"/>
        <v>0</v>
      </c>
      <c r="BC72" s="808">
        <f t="shared" si="22"/>
        <v>0</v>
      </c>
      <c r="BD72" s="84"/>
      <c r="BE72" s="554"/>
      <c r="BF72" s="14"/>
      <c r="BG72" s="12"/>
      <c r="BH72" s="940"/>
      <c r="BI72" s="12"/>
      <c r="BJ72" s="941"/>
      <c r="BK72" s="12"/>
    </row>
    <row r="73" spans="1:63" ht="12" customHeight="1" thickBot="1">
      <c r="A73" s="36"/>
      <c r="B73" s="12"/>
      <c r="C73" s="1770"/>
      <c r="D73" s="1771"/>
      <c r="E73" s="1771"/>
      <c r="F73" s="1771"/>
      <c r="G73" s="1771"/>
      <c r="H73" s="1771"/>
      <c r="I73" s="1771"/>
      <c r="J73" s="1771"/>
      <c r="K73" s="1771"/>
      <c r="L73" s="1771"/>
      <c r="M73" s="1771"/>
      <c r="N73" s="1771"/>
      <c r="O73" s="1771"/>
      <c r="P73" s="1771"/>
      <c r="Q73" s="1771"/>
      <c r="R73" s="1771"/>
      <c r="S73" s="1771"/>
      <c r="T73" s="1772"/>
      <c r="U73" s="12"/>
      <c r="V73" s="12"/>
      <c r="W73" s="13"/>
      <c r="X73" s="12"/>
      <c r="Y73" s="12"/>
      <c r="Z73" s="12"/>
      <c r="AA73" s="12"/>
      <c r="AB73" s="12"/>
      <c r="AC73" s="12"/>
      <c r="AD73" s="12"/>
      <c r="AE73" s="12"/>
      <c r="AF73" s="12"/>
      <c r="AG73" s="12"/>
      <c r="AH73" s="12"/>
      <c r="AI73" s="10"/>
      <c r="AJ73" s="12"/>
      <c r="AK73" s="10"/>
      <c r="AL73" s="10"/>
      <c r="AM73" s="10"/>
      <c r="AN73" s="10"/>
      <c r="AO73" s="12"/>
      <c r="AP73" s="15"/>
      <c r="AQ73" s="15"/>
      <c r="AR73" s="930"/>
      <c r="AS73" s="13"/>
      <c r="AT73" s="13"/>
      <c r="AU73" s="809" t="s">
        <v>111</v>
      </c>
      <c r="AV73" s="810">
        <f>SUMIF(AV$13:AV$18,"集",$BD$13:$BD$18)+SUMIF(AV$20:AV$21,"集",$BD$20:$BD$21)+SUMIF(AV$23:AV$24,"集",$BD$23:$BD$24)+SUMIF(AV$26:AV$32,"集",$BD$26:$BD$32)+SUMIF(AV$34:AV$57,"集",$BD$34:$BD$57)+SUMIF(AV$58:AV$65,"集",$BD$58:$BD$65)+SUMIF(AV$66:AV$68,"集",$BD$66:$BD$68)</f>
        <v>0</v>
      </c>
      <c r="AW73" s="810">
        <f t="shared" ref="AW73:BC73" si="23">SUMIF(AW$13:AW$18,"集",$BD$13:$BD$18)+SUMIF(AW$20:AW$21,"集",$BD$20:$BD$21)+SUMIF(AW$23:AW$24,"集",$BD$23:$BD$24)+SUMIF(AW$26:AW$32,"集",$BD$26:$BD$32)+SUMIF(AW$34:AW$57,"集",$BD$34:$BD$57)+SUMIF(AW$58:AW$65,"集",$BD$58:$BD$65)+SUMIF(AW$66:AW$68,"集",$BD$66:$BD$68)</f>
        <v>0</v>
      </c>
      <c r="AX73" s="810">
        <f t="shared" si="23"/>
        <v>0</v>
      </c>
      <c r="AY73" s="810">
        <f>SUMIF(AY$13:AY$18,"集",$BD$13:$BD$18)+SUMIF(AY$20:AY$21,"集",$BD$20:$BD$21)+SUMIF(AY$23:AY$24,"集",$BD$23:$BD$24)+SUMIF(AY$26:AY$32,"集",$BD$26:$BD$32)+SUMIF(AY$34:AY$57,"集",$BD$34:$BD$57)+SUMIF(AY$58:AY$65,"集",$BD$58:$BD$65)+SUMIF(AY$66:AY$68,"集",$BD$66:$BD$68)</f>
        <v>0</v>
      </c>
      <c r="AZ73" s="810">
        <f t="shared" si="23"/>
        <v>0</v>
      </c>
      <c r="BA73" s="810">
        <f t="shared" si="23"/>
        <v>0</v>
      </c>
      <c r="BB73" s="810">
        <f t="shared" si="23"/>
        <v>0</v>
      </c>
      <c r="BC73" s="810">
        <f t="shared" si="23"/>
        <v>0</v>
      </c>
      <c r="BD73" s="971"/>
      <c r="BE73" s="554"/>
      <c r="BF73" s="14"/>
      <c r="BG73" s="12"/>
      <c r="BH73" s="940"/>
      <c r="BI73" s="12"/>
      <c r="BJ73" s="941"/>
      <c r="BK73" s="12"/>
    </row>
    <row r="74" spans="1:63" ht="12" customHeight="1">
      <c r="A74" s="36"/>
      <c r="B74" s="12"/>
      <c r="C74" s="1770"/>
      <c r="D74" s="1771"/>
      <c r="E74" s="1771"/>
      <c r="F74" s="1771"/>
      <c r="G74" s="1771"/>
      <c r="H74" s="1771"/>
      <c r="I74" s="1771"/>
      <c r="J74" s="1771"/>
      <c r="K74" s="1771"/>
      <c r="L74" s="1771"/>
      <c r="M74" s="1771"/>
      <c r="N74" s="1771"/>
      <c r="O74" s="1771"/>
      <c r="P74" s="1771"/>
      <c r="Q74" s="1771"/>
      <c r="R74" s="1771"/>
      <c r="S74" s="1771"/>
      <c r="T74" s="1772"/>
      <c r="U74" s="12"/>
      <c r="V74" s="12"/>
      <c r="W74" s="13"/>
      <c r="X74" s="12"/>
      <c r="Y74" s="12"/>
      <c r="Z74" s="12"/>
      <c r="AA74" s="12"/>
      <c r="AB74" s="12"/>
      <c r="AC74" s="12"/>
      <c r="AD74" s="12"/>
      <c r="AE74" s="12"/>
      <c r="AF74" s="12"/>
      <c r="AG74" s="12"/>
      <c r="AH74" s="12"/>
      <c r="AI74" s="10"/>
      <c r="AJ74" s="12"/>
      <c r="AK74" s="10"/>
      <c r="AL74" s="10"/>
      <c r="AM74" s="10"/>
      <c r="AN74" s="10"/>
      <c r="AO74" s="12"/>
      <c r="AP74" s="15"/>
      <c r="AQ74" s="15"/>
      <c r="AR74" s="930"/>
      <c r="AS74" s="13"/>
      <c r="AT74" s="13"/>
      <c r="AU74" s="975"/>
      <c r="AV74" s="974"/>
      <c r="AW74" s="974"/>
      <c r="AX74" s="974"/>
      <c r="AY74" s="974"/>
      <c r="AZ74" s="974"/>
      <c r="BA74" s="974"/>
      <c r="BB74" s="974"/>
      <c r="BC74" s="974"/>
      <c r="BD74" s="84"/>
      <c r="BE74" s="554"/>
      <c r="BF74" s="14"/>
      <c r="BG74" s="12"/>
      <c r="BH74" s="940"/>
      <c r="BI74" s="12"/>
      <c r="BJ74" s="941"/>
      <c r="BK74" s="12"/>
    </row>
    <row r="75" spans="1:63" ht="12" customHeight="1">
      <c r="A75" s="36"/>
      <c r="B75" s="12"/>
      <c r="C75" s="1770"/>
      <c r="D75" s="1771"/>
      <c r="E75" s="1771"/>
      <c r="F75" s="1771"/>
      <c r="G75" s="1771"/>
      <c r="H75" s="1771"/>
      <c r="I75" s="1771"/>
      <c r="J75" s="1771"/>
      <c r="K75" s="1771"/>
      <c r="L75" s="1771"/>
      <c r="M75" s="1771"/>
      <c r="N75" s="1771"/>
      <c r="O75" s="1771"/>
      <c r="P75" s="1771"/>
      <c r="Q75" s="1771"/>
      <c r="R75" s="1771"/>
      <c r="S75" s="1771"/>
      <c r="T75" s="1772"/>
      <c r="U75" s="12"/>
      <c r="V75" s="12"/>
      <c r="W75" s="13"/>
      <c r="X75" s="12"/>
      <c r="Y75" s="12"/>
      <c r="Z75" s="12"/>
      <c r="AA75" s="12"/>
      <c r="AB75" s="12"/>
      <c r="AC75" s="12"/>
      <c r="AD75" s="12"/>
      <c r="AE75" s="12"/>
      <c r="AF75" s="12"/>
      <c r="AG75" s="12"/>
      <c r="AH75" s="12"/>
      <c r="AI75" s="10"/>
      <c r="AJ75" s="12"/>
      <c r="AK75" s="10"/>
      <c r="AL75" s="10"/>
      <c r="AM75" s="10"/>
      <c r="AN75" s="10"/>
      <c r="AO75" s="12"/>
      <c r="AP75" s="15"/>
      <c r="AQ75" s="15"/>
      <c r="AR75" s="18"/>
      <c r="AU75" s="559"/>
      <c r="AV75" s="19"/>
      <c r="AW75" s="19"/>
      <c r="AX75" s="19"/>
      <c r="AY75" s="19"/>
      <c r="AZ75" s="19"/>
      <c r="BA75" s="19"/>
      <c r="BB75" s="19"/>
      <c r="BC75" s="19"/>
      <c r="BD75" s="12"/>
      <c r="BE75" s="36"/>
      <c r="BF75" s="36"/>
      <c r="BH75" s="12"/>
      <c r="BJ75" s="36"/>
      <c r="BK75" s="12"/>
    </row>
    <row r="76" spans="1:63" s="42" customFormat="1" ht="12" customHeight="1" thickBot="1">
      <c r="A76" s="12"/>
      <c r="B76" s="12"/>
      <c r="C76" s="1773"/>
      <c r="D76" s="1774"/>
      <c r="E76" s="1774"/>
      <c r="F76" s="1774"/>
      <c r="G76" s="1774"/>
      <c r="H76" s="1774"/>
      <c r="I76" s="1774"/>
      <c r="J76" s="1774"/>
      <c r="K76" s="1774"/>
      <c r="L76" s="1774"/>
      <c r="M76" s="1774"/>
      <c r="N76" s="1774"/>
      <c r="O76" s="1774"/>
      <c r="P76" s="1774"/>
      <c r="Q76" s="1774"/>
      <c r="R76" s="1774"/>
      <c r="S76" s="1774"/>
      <c r="T76" s="1775"/>
      <c r="U76" s="12"/>
      <c r="V76" s="12"/>
      <c r="W76" s="13"/>
      <c r="X76" s="12"/>
      <c r="Y76" s="12"/>
      <c r="Z76" s="12"/>
      <c r="AA76" s="12"/>
      <c r="AB76" s="12"/>
      <c r="AC76" s="12"/>
      <c r="AD76" s="12"/>
      <c r="AE76" s="12"/>
      <c r="AF76" s="12"/>
      <c r="AG76" s="12"/>
      <c r="AH76" s="12"/>
      <c r="AI76" s="12"/>
      <c r="AJ76" s="12"/>
      <c r="AK76" s="12"/>
      <c r="AL76" s="12"/>
      <c r="AM76" s="12"/>
      <c r="AN76" s="12"/>
      <c r="AO76" s="12"/>
      <c r="AP76" s="15"/>
      <c r="AQ76" s="15"/>
      <c r="AR76" s="32"/>
      <c r="AS76" s="32"/>
      <c r="AT76" s="32"/>
      <c r="AU76" s="559"/>
      <c r="AV76" s="19"/>
      <c r="AW76" s="19"/>
      <c r="AX76" s="19"/>
      <c r="AY76" s="19"/>
      <c r="AZ76" s="19"/>
      <c r="BA76" s="19"/>
      <c r="BB76" s="19"/>
      <c r="BC76" s="19"/>
      <c r="BK76" s="12"/>
    </row>
    <row r="77" spans="1:63" ht="13.5" customHeight="1">
      <c r="A77" s="36"/>
      <c r="B77" s="12"/>
      <c r="C77" s="13"/>
      <c r="D77" s="13"/>
      <c r="E77" s="12"/>
      <c r="F77" s="554"/>
      <c r="G77" s="554"/>
      <c r="H77" s="554"/>
      <c r="I77" s="554"/>
      <c r="J77" s="554"/>
      <c r="K77" s="554"/>
      <c r="L77" s="554"/>
      <c r="M77" s="554"/>
      <c r="N77" s="84"/>
      <c r="O77" s="554"/>
      <c r="P77" s="14"/>
      <c r="Q77" s="113"/>
      <c r="R77" s="553"/>
      <c r="S77" s="655"/>
      <c r="T77" s="12"/>
      <c r="U77" s="12"/>
      <c r="V77" s="12"/>
      <c r="W77" s="13"/>
      <c r="X77" s="12"/>
      <c r="Y77" s="12"/>
      <c r="Z77" s="12"/>
      <c r="AA77" s="12"/>
      <c r="AB77" s="12"/>
      <c r="AC77" s="12"/>
      <c r="AD77" s="12"/>
      <c r="AE77" s="12"/>
      <c r="AF77" s="12"/>
      <c r="AG77" s="12"/>
      <c r="AH77" s="12"/>
      <c r="AI77" s="10"/>
      <c r="AJ77" s="12"/>
      <c r="AK77" s="10"/>
      <c r="AL77" s="10"/>
      <c r="AM77" s="10"/>
      <c r="AN77" s="10"/>
      <c r="AO77" s="12"/>
      <c r="AP77" s="15"/>
      <c r="AQ77" s="15"/>
      <c r="AR77" s="13"/>
      <c r="AS77" s="13"/>
      <c r="AT77" s="12"/>
      <c r="AU77" s="559"/>
      <c r="AV77" s="19"/>
      <c r="AW77" s="19"/>
      <c r="AX77" s="19"/>
      <c r="AY77" s="19"/>
      <c r="AZ77" s="19"/>
      <c r="BA77" s="19"/>
      <c r="BB77" s="19"/>
      <c r="BC77" s="19"/>
      <c r="BD77" s="12"/>
      <c r="BK77" s="32"/>
    </row>
    <row r="78" spans="1:63">
      <c r="A78" s="36"/>
      <c r="B78" s="12"/>
      <c r="C78" s="13"/>
      <c r="D78" s="13"/>
      <c r="E78" s="12"/>
      <c r="F78" s="554"/>
      <c r="G78" s="554"/>
      <c r="H78" s="554"/>
      <c r="I78" s="554"/>
      <c r="J78" s="554"/>
      <c r="K78" s="554"/>
      <c r="L78" s="554"/>
      <c r="M78" s="554"/>
      <c r="N78" s="84"/>
      <c r="O78" s="554"/>
      <c r="P78" s="14"/>
      <c r="Q78" s="113"/>
      <c r="R78" s="553"/>
      <c r="S78" s="655"/>
      <c r="T78" s="12"/>
      <c r="U78" s="12"/>
      <c r="V78" s="12"/>
      <c r="W78" s="13"/>
      <c r="X78" s="12"/>
      <c r="Y78" s="12"/>
      <c r="Z78" s="12"/>
      <c r="AA78" s="12"/>
      <c r="AB78" s="12"/>
      <c r="AC78" s="12"/>
      <c r="AD78" s="12"/>
      <c r="AE78" s="12"/>
      <c r="AF78" s="12"/>
      <c r="AG78" s="12"/>
      <c r="AH78" s="12"/>
      <c r="AI78" s="10"/>
      <c r="AJ78" s="12"/>
      <c r="AK78" s="10"/>
      <c r="AL78" s="10"/>
      <c r="AM78" s="10"/>
      <c r="AN78" s="10"/>
      <c r="AO78" s="12"/>
      <c r="AP78" s="15"/>
      <c r="AQ78" s="15"/>
      <c r="AR78" s="13"/>
      <c r="AS78" s="13"/>
      <c r="BK78" s="32"/>
    </row>
    <row r="79" spans="1:63" ht="14.25" customHeight="1">
      <c r="A79" s="36"/>
      <c r="B79" s="12"/>
      <c r="C79" s="13"/>
      <c r="D79" s="13"/>
      <c r="E79" s="12"/>
      <c r="F79" s="554"/>
      <c r="G79" s="554"/>
      <c r="H79" s="554"/>
      <c r="I79" s="554"/>
      <c r="J79" s="554"/>
      <c r="K79" s="554"/>
      <c r="L79" s="554"/>
      <c r="M79" s="554"/>
      <c r="N79" s="84"/>
      <c r="O79" s="554"/>
      <c r="P79" s="14"/>
      <c r="Q79" s="113"/>
      <c r="R79" s="553"/>
      <c r="S79" s="655"/>
      <c r="T79" s="12"/>
      <c r="U79" s="12"/>
      <c r="V79" s="12"/>
      <c r="W79" s="13"/>
      <c r="X79" s="12"/>
      <c r="Y79" s="12"/>
      <c r="Z79" s="12"/>
      <c r="AA79" s="12"/>
      <c r="AB79" s="12"/>
      <c r="AC79" s="12"/>
      <c r="AD79" s="12"/>
      <c r="AE79" s="12"/>
      <c r="AF79" s="12"/>
      <c r="AG79" s="12"/>
      <c r="AH79" s="12"/>
      <c r="AI79" s="10"/>
      <c r="AJ79" s="12"/>
      <c r="AK79" s="10"/>
      <c r="AL79" s="10"/>
      <c r="AM79" s="10"/>
      <c r="AN79" s="10"/>
      <c r="AO79" s="12"/>
      <c r="AP79" s="15"/>
      <c r="AQ79" s="15"/>
      <c r="AR79" s="13"/>
      <c r="AS79" s="13"/>
      <c r="BK79" s="14"/>
    </row>
    <row r="80" spans="1:63">
      <c r="D80" s="12"/>
      <c r="E80" s="12"/>
      <c r="F80" s="12"/>
      <c r="G80" s="12"/>
      <c r="H80" s="12"/>
      <c r="I80" s="12"/>
      <c r="J80" s="12"/>
      <c r="K80" s="12"/>
      <c r="L80" s="12"/>
      <c r="M80" s="12"/>
      <c r="N80" s="10"/>
      <c r="O80" s="12"/>
      <c r="P80" s="10"/>
      <c r="Q80" s="10"/>
      <c r="R80" s="10"/>
      <c r="S80" s="10"/>
      <c r="T80" s="12"/>
      <c r="U80" s="12"/>
      <c r="V80" s="12"/>
      <c r="W80" s="12"/>
      <c r="X80" s="12"/>
      <c r="Y80" s="12"/>
      <c r="Z80" s="32"/>
      <c r="AA80" s="10"/>
      <c r="AB80" s="10"/>
      <c r="AC80" s="10"/>
      <c r="AD80" s="10"/>
      <c r="AE80" s="10"/>
      <c r="AF80" s="10"/>
      <c r="AG80" s="10"/>
      <c r="AH80" s="10"/>
      <c r="AI80" s="32"/>
      <c r="AJ80" s="238"/>
      <c r="AK80" s="238"/>
      <c r="AL80" s="238"/>
      <c r="AM80" s="238"/>
      <c r="AN80" s="238"/>
      <c r="AO80" s="238"/>
      <c r="AP80" s="15"/>
      <c r="AQ80" s="15"/>
      <c r="AR80" s="13"/>
      <c r="AS80" s="13"/>
      <c r="BK80" s="59"/>
    </row>
    <row r="81" spans="1:63" ht="14.25" customHeight="1">
      <c r="D81" s="12"/>
      <c r="E81" s="12"/>
      <c r="F81" s="12"/>
      <c r="G81" s="12"/>
      <c r="H81" s="12"/>
      <c r="I81" s="12"/>
      <c r="J81" s="12"/>
      <c r="K81" s="12"/>
      <c r="L81" s="12"/>
      <c r="M81" s="12"/>
      <c r="N81" s="10"/>
      <c r="O81" s="12"/>
      <c r="P81" s="10"/>
      <c r="Q81" s="10"/>
      <c r="R81" s="10"/>
      <c r="S81" s="10"/>
      <c r="T81" s="12"/>
      <c r="U81" s="12"/>
      <c r="V81" s="12"/>
      <c r="W81" s="12"/>
      <c r="X81" s="12"/>
      <c r="Y81" s="12"/>
      <c r="Z81" s="559"/>
      <c r="AA81" s="557"/>
      <c r="AB81" s="557"/>
      <c r="AC81" s="557"/>
      <c r="AD81" s="557"/>
      <c r="AE81" s="557"/>
      <c r="AF81" s="557"/>
      <c r="AG81" s="557"/>
      <c r="AH81" s="557"/>
      <c r="AI81" s="240"/>
      <c r="AJ81" s="32"/>
      <c r="AK81" s="32"/>
      <c r="AL81" s="32"/>
      <c r="AM81" s="32"/>
      <c r="AN81" s="32"/>
      <c r="AO81" s="32"/>
      <c r="AP81" s="15"/>
      <c r="AQ81" s="15"/>
      <c r="AR81" s="13"/>
      <c r="AS81" s="13"/>
      <c r="BK81" s="59"/>
    </row>
    <row r="82" spans="1:63">
      <c r="D82" s="12"/>
      <c r="E82" s="12"/>
      <c r="F82" s="12"/>
      <c r="G82" s="12"/>
      <c r="H82" s="12"/>
      <c r="I82" s="12"/>
      <c r="J82" s="12"/>
      <c r="K82" s="12"/>
      <c r="L82" s="12"/>
      <c r="M82" s="12"/>
      <c r="N82" s="10"/>
      <c r="O82" s="12"/>
      <c r="P82" s="10"/>
      <c r="Q82" s="10"/>
      <c r="R82" s="10"/>
      <c r="S82" s="10"/>
      <c r="T82" s="12"/>
      <c r="U82" s="12"/>
      <c r="V82" s="12"/>
      <c r="W82" s="12"/>
      <c r="X82" s="12"/>
      <c r="Y82" s="12"/>
      <c r="Z82" s="559"/>
      <c r="AA82" s="19"/>
      <c r="AB82" s="19"/>
      <c r="AC82" s="19"/>
      <c r="AD82" s="19"/>
      <c r="AE82" s="19"/>
      <c r="AF82" s="19"/>
      <c r="AG82" s="19"/>
      <c r="AH82" s="19"/>
      <c r="AI82" s="240"/>
      <c r="AJ82" s="32"/>
      <c r="AK82" s="32"/>
      <c r="AL82" s="32"/>
      <c r="AM82" s="32"/>
      <c r="AN82" s="32"/>
      <c r="AO82" s="32"/>
      <c r="AP82" s="15"/>
      <c r="AQ82" s="15"/>
      <c r="AR82" s="13"/>
      <c r="AS82" s="13"/>
      <c r="BK82" s="59"/>
    </row>
    <row r="83" spans="1:63" ht="14.25" customHeight="1">
      <c r="D83" s="12"/>
      <c r="E83" s="12"/>
      <c r="F83" s="12"/>
      <c r="G83" s="12"/>
      <c r="H83" s="12"/>
      <c r="I83" s="12"/>
      <c r="J83" s="12"/>
      <c r="K83" s="12"/>
      <c r="L83" s="12"/>
      <c r="M83" s="12"/>
      <c r="N83" s="10"/>
      <c r="O83" s="12"/>
      <c r="P83" s="10"/>
      <c r="Q83" s="10"/>
      <c r="R83" s="10"/>
      <c r="S83" s="10"/>
      <c r="T83" s="12"/>
      <c r="U83" s="12"/>
      <c r="V83" s="12"/>
      <c r="W83" s="12"/>
      <c r="X83" s="12"/>
      <c r="Y83" s="12"/>
      <c r="Z83" s="559"/>
      <c r="AA83" s="19"/>
      <c r="AB83" s="19"/>
      <c r="AC83" s="19"/>
      <c r="AD83" s="19"/>
      <c r="AE83" s="19"/>
      <c r="AF83" s="19"/>
      <c r="AG83" s="19"/>
      <c r="AH83" s="19"/>
      <c r="AI83" s="240"/>
      <c r="AJ83" s="68"/>
      <c r="AK83" s="32"/>
      <c r="AL83" s="32"/>
      <c r="AM83" s="32"/>
      <c r="AN83" s="32"/>
      <c r="AO83" s="32"/>
      <c r="AP83" s="15"/>
      <c r="AQ83" s="15"/>
      <c r="AR83" s="13"/>
      <c r="AS83" s="13"/>
      <c r="BK83" s="59"/>
    </row>
    <row r="84" spans="1:63">
      <c r="B84" s="60"/>
      <c r="C84" s="60"/>
      <c r="D84" s="32"/>
      <c r="E84" s="12"/>
      <c r="F84" s="12"/>
      <c r="G84" s="12"/>
      <c r="H84" s="12"/>
      <c r="I84" s="12"/>
      <c r="J84" s="12"/>
      <c r="K84" s="12"/>
      <c r="L84" s="12"/>
      <c r="M84" s="12"/>
      <c r="N84" s="10"/>
      <c r="O84" s="12"/>
      <c r="P84" s="10"/>
      <c r="Q84" s="10"/>
      <c r="R84" s="10"/>
      <c r="S84" s="10"/>
      <c r="T84" s="12"/>
      <c r="U84" s="12"/>
      <c r="V84" s="12"/>
      <c r="W84" s="32"/>
      <c r="X84" s="32"/>
      <c r="Y84" s="32"/>
      <c r="Z84" s="559"/>
      <c r="AA84" s="19"/>
      <c r="AB84" s="19"/>
      <c r="AC84" s="19"/>
      <c r="AD84" s="19"/>
      <c r="AE84" s="19"/>
      <c r="AF84" s="19"/>
      <c r="AG84" s="19"/>
      <c r="AH84" s="19"/>
      <c r="AI84" s="240"/>
      <c r="AJ84" s="32"/>
      <c r="AK84" s="32"/>
      <c r="AL84" s="32"/>
      <c r="AM84" s="32"/>
      <c r="AN84" s="32"/>
      <c r="AO84" s="32"/>
      <c r="AP84" s="15"/>
      <c r="AQ84" s="15"/>
      <c r="AR84" s="559"/>
      <c r="AS84" s="13"/>
      <c r="BK84" s="59"/>
    </row>
    <row r="85" spans="1:63" ht="14.25" customHeight="1">
      <c r="B85" s="60"/>
      <c r="C85" s="60"/>
      <c r="D85" s="32"/>
      <c r="E85" s="12"/>
      <c r="F85" s="12"/>
      <c r="G85" s="12"/>
      <c r="H85" s="12"/>
      <c r="I85" s="12"/>
      <c r="J85" s="12"/>
      <c r="K85" s="12"/>
      <c r="L85" s="12"/>
      <c r="M85" s="12"/>
      <c r="N85" s="10"/>
      <c r="O85" s="12"/>
      <c r="P85" s="10"/>
      <c r="Q85" s="10"/>
      <c r="R85" s="10"/>
      <c r="S85" s="10"/>
      <c r="T85" s="12"/>
      <c r="U85" s="12"/>
      <c r="V85" s="12"/>
      <c r="W85" s="32"/>
      <c r="X85" s="32"/>
      <c r="Y85" s="32"/>
      <c r="Z85" s="559"/>
      <c r="AA85" s="241"/>
      <c r="AB85" s="241"/>
      <c r="AC85" s="241"/>
      <c r="AD85" s="241"/>
      <c r="AE85" s="241"/>
      <c r="AF85" s="241"/>
      <c r="AG85" s="241"/>
      <c r="AH85" s="241"/>
      <c r="AI85" s="10"/>
      <c r="AJ85" s="32"/>
      <c r="AK85" s="32"/>
      <c r="AL85" s="32"/>
      <c r="AM85" s="32"/>
      <c r="AN85" s="32"/>
      <c r="AO85" s="32"/>
      <c r="AP85" s="15"/>
      <c r="AQ85" s="15"/>
      <c r="AR85" s="556"/>
      <c r="AS85" s="13"/>
      <c r="AT85" s="552"/>
      <c r="AU85" s="237"/>
      <c r="AV85" s="14"/>
      <c r="AW85" s="14"/>
      <c r="AX85" s="14"/>
      <c r="AY85" s="250"/>
      <c r="AZ85" s="250"/>
      <c r="BA85" s="236"/>
      <c r="BB85" s="250"/>
      <c r="BC85" s="250"/>
      <c r="BD85" s="251"/>
      <c r="BE85" s="251"/>
      <c r="BF85" s="16"/>
      <c r="BG85" s="84"/>
      <c r="BH85" s="249"/>
      <c r="BI85" s="84"/>
      <c r="BJ85" s="164"/>
      <c r="BK85" s="59"/>
    </row>
    <row r="86" spans="1:63">
      <c r="B86" s="60"/>
      <c r="C86" s="60"/>
      <c r="D86" s="32"/>
      <c r="E86" s="12"/>
      <c r="F86" s="12"/>
      <c r="G86" s="12"/>
      <c r="H86" s="12"/>
      <c r="I86" s="12"/>
      <c r="J86" s="12"/>
      <c r="K86" s="12"/>
      <c r="L86" s="12"/>
      <c r="M86" s="12"/>
      <c r="N86" s="10"/>
      <c r="O86" s="12"/>
      <c r="P86" s="10"/>
      <c r="Q86" s="10"/>
      <c r="R86" s="10"/>
      <c r="S86" s="10"/>
      <c r="T86" s="12"/>
      <c r="U86" s="12"/>
      <c r="V86" s="12"/>
      <c r="W86" s="32"/>
      <c r="X86" s="32"/>
      <c r="Y86" s="32"/>
      <c r="Z86" s="32"/>
      <c r="AA86" s="32"/>
      <c r="AB86" s="32"/>
      <c r="AC86" s="32"/>
      <c r="AD86" s="32"/>
      <c r="AE86" s="32"/>
      <c r="AF86" s="32"/>
      <c r="AG86" s="32"/>
      <c r="AH86" s="32"/>
      <c r="AI86" s="10"/>
      <c r="AJ86" s="12"/>
      <c r="AK86" s="10"/>
      <c r="AL86" s="10"/>
      <c r="AM86" s="10"/>
      <c r="AN86" s="10"/>
      <c r="AO86" s="12"/>
      <c r="AP86" s="15"/>
      <c r="AQ86" s="15"/>
      <c r="AR86" s="552"/>
      <c r="AS86" s="13"/>
      <c r="AT86" s="552"/>
      <c r="AU86" s="117"/>
      <c r="AV86" s="554"/>
      <c r="AW86" s="554"/>
      <c r="AX86" s="554"/>
      <c r="AY86" s="554"/>
      <c r="AZ86" s="554"/>
      <c r="BA86" s="554"/>
      <c r="BB86" s="554"/>
      <c r="BC86" s="554"/>
      <c r="BD86" s="84"/>
      <c r="BE86" s="554"/>
      <c r="BF86" s="14"/>
      <c r="BG86" s="113"/>
      <c r="BH86" s="12"/>
      <c r="BI86" s="14"/>
      <c r="BJ86" s="12"/>
      <c r="BK86" s="59"/>
    </row>
    <row r="87" spans="1:63">
      <c r="B87" s="60"/>
      <c r="C87" s="60"/>
      <c r="D87" s="32"/>
      <c r="E87" s="12"/>
      <c r="F87" s="12"/>
      <c r="G87" s="12"/>
      <c r="H87" s="12"/>
      <c r="I87" s="12"/>
      <c r="J87" s="12"/>
      <c r="K87" s="12"/>
      <c r="L87" s="12"/>
      <c r="M87" s="12"/>
      <c r="N87" s="10"/>
      <c r="O87" s="12"/>
      <c r="P87" s="10"/>
      <c r="Q87" s="10"/>
      <c r="R87" s="10"/>
      <c r="S87" s="10"/>
      <c r="T87" s="12"/>
      <c r="U87" s="12"/>
      <c r="V87" s="12"/>
      <c r="W87" s="32"/>
      <c r="X87" s="32"/>
      <c r="Y87" s="32"/>
      <c r="Z87" s="557"/>
      <c r="AA87" s="557"/>
      <c r="AB87" s="557"/>
      <c r="AC87" s="557"/>
      <c r="AD87" s="557"/>
      <c r="AE87" s="557"/>
      <c r="AF87" s="557"/>
      <c r="AG87" s="557"/>
      <c r="AH87" s="557"/>
      <c r="AI87" s="557"/>
      <c r="AJ87" s="242"/>
      <c r="AK87" s="10"/>
      <c r="AL87" s="10"/>
      <c r="AM87" s="10"/>
      <c r="AN87" s="10"/>
      <c r="AO87" s="12"/>
      <c r="AP87" s="15"/>
      <c r="AQ87" s="15"/>
      <c r="AR87" s="552"/>
      <c r="AS87" s="13"/>
      <c r="AT87" s="552"/>
      <c r="AU87" s="117"/>
      <c r="AV87" s="554"/>
      <c r="AW87" s="554"/>
      <c r="AX87" s="554"/>
      <c r="AY87" s="554"/>
      <c r="AZ87" s="554"/>
      <c r="BA87" s="554"/>
      <c r="BB87" s="554"/>
      <c r="BC87" s="554"/>
      <c r="BD87" s="84"/>
      <c r="BE87" s="554"/>
      <c r="BF87" s="14"/>
      <c r="BG87" s="113"/>
      <c r="BH87" s="10"/>
      <c r="BI87" s="14"/>
      <c r="BJ87" s="12"/>
      <c r="BK87" s="59"/>
    </row>
    <row r="88" spans="1:63">
      <c r="B88" s="47"/>
      <c r="C88" s="47"/>
      <c r="D88" s="10"/>
      <c r="E88" s="12"/>
      <c r="F88" s="12"/>
      <c r="G88" s="12"/>
      <c r="H88" s="12"/>
      <c r="I88" s="12"/>
      <c r="J88" s="12"/>
      <c r="K88" s="12"/>
      <c r="L88" s="12"/>
      <c r="M88" s="12"/>
      <c r="N88" s="10"/>
      <c r="O88" s="12"/>
      <c r="P88" s="10"/>
      <c r="Q88" s="10"/>
      <c r="R88" s="10"/>
      <c r="S88" s="10"/>
      <c r="T88" s="12"/>
      <c r="U88" s="12"/>
      <c r="V88" s="12"/>
      <c r="W88" s="10"/>
      <c r="X88" s="10"/>
      <c r="Y88" s="10"/>
      <c r="Z88" s="557"/>
      <c r="AA88" s="557"/>
      <c r="AB88" s="557"/>
      <c r="AC88" s="557"/>
      <c r="AD88" s="557"/>
      <c r="AE88" s="557"/>
      <c r="AF88" s="557"/>
      <c r="AG88" s="557"/>
      <c r="AH88" s="557"/>
      <c r="AI88" s="557"/>
      <c r="AJ88" s="12"/>
      <c r="AK88" s="10"/>
      <c r="AL88" s="10"/>
      <c r="AM88" s="10"/>
      <c r="AN88" s="10"/>
      <c r="AO88" s="12"/>
      <c r="AP88" s="15"/>
      <c r="AQ88" s="15"/>
      <c r="AR88" s="552"/>
      <c r="AS88" s="13"/>
      <c r="AT88" s="552"/>
      <c r="AU88" s="117"/>
      <c r="AV88" s="554"/>
      <c r="AW88" s="554"/>
      <c r="AX88" s="554"/>
      <c r="AY88" s="554"/>
      <c r="AZ88" s="554"/>
      <c r="BA88" s="554"/>
      <c r="BB88" s="554"/>
      <c r="BC88" s="554"/>
      <c r="BD88" s="84"/>
      <c r="BE88" s="554"/>
      <c r="BF88" s="14"/>
      <c r="BG88" s="113"/>
      <c r="BH88" s="12"/>
      <c r="BI88" s="14"/>
      <c r="BJ88" s="12"/>
      <c r="BK88" s="59"/>
    </row>
    <row r="89" spans="1:63">
      <c r="B89" s="47"/>
      <c r="C89" s="47"/>
      <c r="D89" s="10"/>
      <c r="E89" s="12"/>
      <c r="F89" s="12"/>
      <c r="G89" s="12"/>
      <c r="H89" s="12"/>
      <c r="I89" s="12"/>
      <c r="J89" s="12"/>
      <c r="K89" s="12"/>
      <c r="L89" s="12"/>
      <c r="M89" s="12"/>
      <c r="N89" s="10"/>
      <c r="O89" s="12"/>
      <c r="P89" s="10"/>
      <c r="Q89" s="10"/>
      <c r="R89" s="10"/>
      <c r="S89" s="10"/>
      <c r="T89" s="12"/>
      <c r="U89" s="12"/>
      <c r="V89" s="12"/>
      <c r="W89" s="10"/>
      <c r="X89" s="10"/>
      <c r="Y89" s="10"/>
      <c r="Z89" s="12"/>
      <c r="AA89" s="12"/>
      <c r="AB89" s="12"/>
      <c r="AC89" s="12"/>
      <c r="AD89" s="12"/>
      <c r="AE89" s="12"/>
      <c r="AF89" s="12"/>
      <c r="AG89" s="12"/>
      <c r="AH89" s="12"/>
      <c r="AI89" s="10"/>
      <c r="AJ89" s="12"/>
      <c r="AK89" s="10"/>
      <c r="AL89" s="10"/>
      <c r="AM89" s="10"/>
      <c r="AN89" s="10"/>
      <c r="AO89" s="12"/>
      <c r="AP89" s="15"/>
      <c r="AQ89" s="15"/>
      <c r="AR89" s="552"/>
      <c r="AS89" s="13"/>
      <c r="AT89" s="552"/>
      <c r="AU89" s="117"/>
      <c r="AV89" s="554"/>
      <c r="AW89" s="554"/>
      <c r="AX89" s="554"/>
      <c r="AY89" s="554"/>
      <c r="AZ89" s="554"/>
      <c r="BA89" s="554"/>
      <c r="BB89" s="554"/>
      <c r="BC89" s="554"/>
      <c r="BD89" s="84"/>
      <c r="BE89" s="554"/>
      <c r="BF89" s="14"/>
      <c r="BG89" s="113"/>
      <c r="BH89" s="12"/>
      <c r="BI89" s="14"/>
      <c r="BJ89" s="12"/>
      <c r="BK89" s="59"/>
    </row>
    <row r="90" spans="1:63">
      <c r="A90" s="36"/>
      <c r="B90" s="13"/>
      <c r="C90" s="552"/>
      <c r="D90" s="32"/>
      <c r="E90" s="559"/>
      <c r="F90" s="19"/>
      <c r="G90" s="19"/>
      <c r="H90" s="19"/>
      <c r="I90" s="19"/>
      <c r="J90" s="19"/>
      <c r="K90" s="19"/>
      <c r="L90" s="19"/>
      <c r="M90" s="19"/>
      <c r="N90" s="10"/>
      <c r="O90" s="19"/>
      <c r="P90" s="19"/>
      <c r="Q90" s="14"/>
      <c r="R90" s="14"/>
      <c r="S90" s="14"/>
      <c r="T90" s="12"/>
      <c r="U90" s="12"/>
      <c r="V90" s="12"/>
      <c r="W90" s="13"/>
      <c r="X90" s="552"/>
      <c r="Y90" s="32"/>
      <c r="Z90" s="559"/>
      <c r="AA90" s="19"/>
      <c r="AB90" s="19"/>
      <c r="AC90" s="19"/>
      <c r="AD90" s="19"/>
      <c r="AE90" s="19"/>
      <c r="AF90" s="19"/>
      <c r="AG90" s="19"/>
      <c r="AH90" s="19"/>
      <c r="AI90" s="10"/>
      <c r="AJ90" s="19"/>
      <c r="AK90" s="19"/>
      <c r="AL90" s="14"/>
      <c r="AM90" s="14"/>
      <c r="AN90" s="14"/>
      <c r="AO90" s="12"/>
      <c r="AP90" s="12"/>
      <c r="AQ90" s="12"/>
      <c r="AR90" s="15"/>
      <c r="AS90" s="13"/>
      <c r="AT90" s="552"/>
      <c r="AU90" s="117"/>
      <c r="AV90" s="14"/>
      <c r="AW90" s="14"/>
      <c r="AX90" s="14"/>
      <c r="AY90" s="250"/>
      <c r="AZ90" s="250"/>
      <c r="BA90" s="236"/>
      <c r="BB90" s="250"/>
      <c r="BC90" s="250"/>
      <c r="BD90" s="251"/>
      <c r="BE90" s="251"/>
      <c r="BF90" s="16"/>
      <c r="BG90" s="84"/>
      <c r="BH90" s="249"/>
      <c r="BI90" s="84"/>
      <c r="BJ90" s="164"/>
      <c r="BK90" s="12"/>
    </row>
    <row r="91" spans="1:63">
      <c r="A91" s="36"/>
      <c r="B91" s="13"/>
      <c r="C91" s="33"/>
      <c r="D91" s="33"/>
      <c r="E91" s="33"/>
      <c r="F91" s="32"/>
      <c r="G91" s="32"/>
      <c r="H91" s="32"/>
      <c r="I91" s="32"/>
      <c r="J91" s="32"/>
      <c r="K91" s="32"/>
      <c r="L91" s="32"/>
      <c r="M91" s="32"/>
      <c r="N91" s="34"/>
      <c r="O91" s="32"/>
      <c r="P91" s="32"/>
      <c r="Q91" s="12"/>
      <c r="R91" s="12"/>
      <c r="S91" s="19"/>
      <c r="T91" s="12"/>
      <c r="U91" s="12"/>
      <c r="V91" s="36"/>
      <c r="W91" s="13"/>
      <c r="X91" s="33"/>
      <c r="Y91" s="33"/>
      <c r="Z91" s="33"/>
      <c r="AA91" s="32"/>
      <c r="AB91" s="32"/>
      <c r="AC91" s="32"/>
      <c r="AD91" s="32"/>
      <c r="AE91" s="32"/>
      <c r="AF91" s="32"/>
      <c r="AG91" s="32"/>
      <c r="AH91" s="32"/>
      <c r="AI91" s="34"/>
      <c r="AJ91" s="32"/>
      <c r="AK91" s="32"/>
      <c r="AL91" s="12"/>
      <c r="AM91" s="12"/>
      <c r="AN91" s="19"/>
      <c r="AO91" s="12"/>
      <c r="AP91" s="12"/>
      <c r="AQ91" s="12"/>
      <c r="AR91" s="15"/>
      <c r="AS91" s="13"/>
      <c r="AT91" s="552"/>
      <c r="AU91" s="117"/>
      <c r="AV91" s="554"/>
      <c r="AW91" s="554"/>
      <c r="AX91" s="554"/>
      <c r="AY91" s="554"/>
      <c r="AZ91" s="554"/>
      <c r="BA91" s="554"/>
      <c r="BB91" s="554"/>
      <c r="BC91" s="554"/>
      <c r="BD91" s="84"/>
      <c r="BE91" s="554"/>
      <c r="BF91" s="14"/>
      <c r="BG91" s="14"/>
      <c r="BH91" s="12"/>
      <c r="BI91" s="14"/>
      <c r="BJ91" s="12"/>
      <c r="BK91" s="12"/>
    </row>
    <row r="92" spans="1:63">
      <c r="A92" s="36"/>
      <c r="B92" s="13"/>
      <c r="C92" s="11"/>
      <c r="D92" s="11"/>
      <c r="E92" s="11"/>
      <c r="F92" s="10"/>
      <c r="G92" s="10"/>
      <c r="H92" s="10"/>
      <c r="I92" s="10"/>
      <c r="J92" s="10"/>
      <c r="K92" s="10"/>
      <c r="L92" s="10"/>
      <c r="M92" s="10"/>
      <c r="N92" s="34"/>
      <c r="O92" s="10"/>
      <c r="P92" s="10"/>
      <c r="Q92" s="12"/>
      <c r="R92" s="12"/>
      <c r="S92" s="12"/>
      <c r="T92" s="12"/>
      <c r="U92" s="12"/>
      <c r="V92" s="36"/>
      <c r="W92" s="13"/>
      <c r="X92" s="11"/>
      <c r="Y92" s="11"/>
      <c r="Z92" s="11"/>
      <c r="AA92" s="10"/>
      <c r="AB92" s="10"/>
      <c r="AC92" s="10"/>
      <c r="AD92" s="10"/>
      <c r="AE92" s="10"/>
      <c r="AF92" s="10"/>
      <c r="AG92" s="10"/>
      <c r="AH92" s="10"/>
      <c r="AI92" s="34"/>
      <c r="AJ92" s="10"/>
      <c r="AK92" s="10"/>
      <c r="AL92" s="12"/>
      <c r="AM92" s="12"/>
      <c r="AN92" s="12"/>
      <c r="AO92" s="12"/>
      <c r="AP92" s="12"/>
      <c r="AQ92" s="12"/>
      <c r="AR92" s="15"/>
      <c r="AS92" s="13"/>
      <c r="AT92" s="552"/>
      <c r="AU92" s="117"/>
      <c r="AV92" s="554"/>
      <c r="AW92" s="554"/>
      <c r="AX92" s="554"/>
      <c r="AY92" s="554"/>
      <c r="AZ92" s="554"/>
      <c r="BA92" s="554"/>
      <c r="BB92" s="554"/>
      <c r="BC92" s="554"/>
      <c r="BD92" s="84"/>
      <c r="BE92" s="554"/>
      <c r="BF92" s="14"/>
      <c r="BG92" s="14"/>
      <c r="BH92" s="12"/>
      <c r="BI92" s="14"/>
      <c r="BJ92" s="12"/>
      <c r="BK92" s="12"/>
    </row>
    <row r="93" spans="1:63">
      <c r="A93" s="36"/>
      <c r="B93" s="13"/>
      <c r="C93" s="33"/>
      <c r="D93" s="33"/>
      <c r="E93" s="33"/>
      <c r="F93" s="19"/>
      <c r="G93" s="19"/>
      <c r="H93" s="19"/>
      <c r="I93" s="19"/>
      <c r="J93" s="19"/>
      <c r="K93" s="19"/>
      <c r="L93" s="29"/>
      <c r="M93" s="29"/>
      <c r="N93" s="34"/>
      <c r="O93" s="19"/>
      <c r="P93" s="19"/>
      <c r="Q93" s="61"/>
      <c r="R93" s="61"/>
      <c r="S93" s="32"/>
      <c r="T93" s="32"/>
      <c r="U93" s="32"/>
      <c r="V93" s="36"/>
      <c r="W93" s="13"/>
      <c r="X93" s="33"/>
      <c r="Y93" s="33"/>
      <c r="Z93" s="33"/>
      <c r="AA93" s="19"/>
      <c r="AB93" s="19"/>
      <c r="AC93" s="19"/>
      <c r="AD93" s="19"/>
      <c r="AE93" s="19"/>
      <c r="AF93" s="19"/>
      <c r="AG93" s="29"/>
      <c r="AH93" s="29"/>
      <c r="AI93" s="34"/>
      <c r="AJ93" s="19"/>
      <c r="AK93" s="19"/>
      <c r="AL93" s="61"/>
      <c r="AM93" s="61"/>
      <c r="AN93" s="32"/>
      <c r="AO93" s="32"/>
      <c r="AP93" s="12"/>
      <c r="AQ93" s="12"/>
      <c r="AR93" s="15"/>
      <c r="AS93" s="13"/>
      <c r="AT93" s="552"/>
      <c r="AU93" s="117"/>
      <c r="AV93" s="554"/>
      <c r="AW93" s="554"/>
      <c r="AX93" s="554"/>
      <c r="AY93" s="554"/>
      <c r="AZ93" s="554"/>
      <c r="BA93" s="554"/>
      <c r="BB93" s="554"/>
      <c r="BC93" s="554"/>
      <c r="BD93" s="84"/>
      <c r="BE93" s="554"/>
      <c r="BF93" s="14"/>
      <c r="BG93" s="14"/>
      <c r="BH93" s="12"/>
      <c r="BI93" s="14"/>
      <c r="BJ93" s="12"/>
      <c r="BK93" s="12"/>
    </row>
    <row r="94" spans="1:63">
      <c r="A94" s="36"/>
      <c r="B94" s="13"/>
      <c r="C94" s="32"/>
      <c r="D94" s="32"/>
      <c r="E94" s="32"/>
      <c r="F94" s="19"/>
      <c r="G94" s="19"/>
      <c r="H94" s="19"/>
      <c r="I94" s="19"/>
      <c r="J94" s="19"/>
      <c r="K94" s="19"/>
      <c r="L94" s="29"/>
      <c r="M94" s="29"/>
      <c r="N94" s="34"/>
      <c r="O94" s="19"/>
      <c r="P94" s="557"/>
      <c r="Q94" s="10"/>
      <c r="R94" s="10"/>
      <c r="S94" s="32"/>
      <c r="T94" s="32"/>
      <c r="U94" s="32"/>
      <c r="V94" s="36"/>
      <c r="W94" s="13"/>
      <c r="X94" s="32"/>
      <c r="Y94" s="32"/>
      <c r="Z94" s="32"/>
      <c r="AA94" s="19"/>
      <c r="AB94" s="19"/>
      <c r="AC94" s="19"/>
      <c r="AD94" s="19"/>
      <c r="AE94" s="19"/>
      <c r="AF94" s="19"/>
      <c r="AG94" s="29"/>
      <c r="AH94" s="29"/>
      <c r="AI94" s="34"/>
      <c r="AJ94" s="19"/>
      <c r="AK94" s="557"/>
      <c r="AL94" s="10"/>
      <c r="AM94" s="10"/>
      <c r="AN94" s="32"/>
      <c r="AO94" s="32"/>
      <c r="AP94" s="15"/>
      <c r="AQ94" s="15"/>
      <c r="AR94" s="15"/>
      <c r="AS94" s="13"/>
      <c r="AT94" s="552"/>
      <c r="AU94" s="237"/>
      <c r="AV94" s="14"/>
      <c r="AW94" s="14"/>
      <c r="AX94" s="14"/>
      <c r="AY94" s="250"/>
      <c r="AZ94" s="250"/>
      <c r="BA94" s="236"/>
      <c r="BB94" s="250"/>
      <c r="BC94" s="250"/>
      <c r="BD94" s="251"/>
      <c r="BE94" s="251"/>
      <c r="BF94" s="16"/>
      <c r="BG94" s="84"/>
      <c r="BH94" s="249"/>
      <c r="BI94" s="84"/>
      <c r="BJ94" s="164"/>
      <c r="BK94" s="12"/>
    </row>
    <row r="95" spans="1:63">
      <c r="A95" s="36"/>
      <c r="B95" s="13"/>
      <c r="C95" s="13"/>
      <c r="D95" s="30"/>
      <c r="E95" s="10"/>
      <c r="F95" s="14"/>
      <c r="G95" s="14"/>
      <c r="H95" s="14"/>
      <c r="I95" s="14"/>
      <c r="J95" s="14"/>
      <c r="K95" s="14"/>
      <c r="L95" s="14"/>
      <c r="M95" s="14"/>
      <c r="N95" s="31"/>
      <c r="O95" s="19"/>
      <c r="P95" s="19"/>
      <c r="Q95" s="20"/>
      <c r="R95" s="20"/>
      <c r="S95" s="32"/>
      <c r="T95" s="32"/>
      <c r="U95" s="32"/>
      <c r="V95" s="36"/>
      <c r="W95" s="13"/>
      <c r="X95" s="13"/>
      <c r="Y95" s="30"/>
      <c r="Z95" s="10"/>
      <c r="AA95" s="14"/>
      <c r="AB95" s="14"/>
      <c r="AC95" s="14"/>
      <c r="AD95" s="14"/>
      <c r="AE95" s="14"/>
      <c r="AF95" s="14"/>
      <c r="AG95" s="14"/>
      <c r="AH95" s="14"/>
      <c r="AI95" s="31"/>
      <c r="AJ95" s="19"/>
      <c r="AK95" s="19"/>
      <c r="AL95" s="20"/>
      <c r="AM95" s="20"/>
      <c r="AN95" s="32"/>
      <c r="AO95" s="32"/>
      <c r="AP95" s="15"/>
      <c r="AQ95" s="15"/>
      <c r="AR95" s="15"/>
      <c r="AS95" s="13"/>
      <c r="AT95" s="552"/>
      <c r="AU95" s="117"/>
      <c r="AV95" s="554"/>
      <c r="AW95" s="554"/>
      <c r="AX95" s="554"/>
      <c r="AY95" s="554"/>
      <c r="AZ95" s="554"/>
      <c r="BA95" s="554"/>
      <c r="BB95" s="554"/>
      <c r="BC95" s="554"/>
      <c r="BD95" s="84"/>
      <c r="BE95" s="554"/>
      <c r="BF95" s="14"/>
      <c r="BG95" s="14"/>
      <c r="BH95" s="12"/>
      <c r="BI95" s="14"/>
      <c r="BJ95" s="12"/>
      <c r="BK95" s="12"/>
    </row>
    <row r="96" spans="1:63">
      <c r="A96" s="36"/>
      <c r="B96" s="13"/>
      <c r="C96" s="13"/>
      <c r="D96" s="32"/>
      <c r="E96" s="559"/>
      <c r="F96" s="19"/>
      <c r="G96" s="19"/>
      <c r="H96" s="19"/>
      <c r="I96" s="19"/>
      <c r="J96" s="19"/>
      <c r="K96" s="19"/>
      <c r="L96" s="29"/>
      <c r="M96" s="29"/>
      <c r="N96" s="31"/>
      <c r="O96" s="12"/>
      <c r="P96" s="12"/>
      <c r="Q96" s="12"/>
      <c r="R96" s="12"/>
      <c r="S96" s="35"/>
      <c r="T96" s="35"/>
      <c r="U96" s="35"/>
      <c r="V96" s="36"/>
      <c r="W96" s="13"/>
      <c r="X96" s="13"/>
      <c r="Y96" s="32"/>
      <c r="Z96" s="559"/>
      <c r="AA96" s="19"/>
      <c r="AB96" s="19"/>
      <c r="AC96" s="19"/>
      <c r="AD96" s="19"/>
      <c r="AE96" s="19"/>
      <c r="AF96" s="19"/>
      <c r="AG96" s="29"/>
      <c r="AH96" s="29"/>
      <c r="AI96" s="31"/>
      <c r="AJ96" s="12"/>
      <c r="AK96" s="12"/>
      <c r="AL96" s="12"/>
      <c r="AM96" s="12"/>
      <c r="AN96" s="35"/>
      <c r="AO96" s="35"/>
      <c r="AP96" s="15"/>
      <c r="AQ96" s="15"/>
      <c r="AR96" s="15"/>
      <c r="AS96" s="13"/>
      <c r="AT96" s="552"/>
      <c r="AU96" s="117"/>
      <c r="AV96" s="554"/>
      <c r="AW96" s="554"/>
      <c r="AX96" s="554"/>
      <c r="AY96" s="554"/>
      <c r="AZ96" s="554"/>
      <c r="BA96" s="554"/>
      <c r="BB96" s="554"/>
      <c r="BC96" s="554"/>
      <c r="BD96" s="84"/>
      <c r="BE96" s="554"/>
      <c r="BF96" s="14"/>
      <c r="BG96" s="14"/>
      <c r="BH96" s="10"/>
      <c r="BI96" s="14"/>
      <c r="BJ96" s="12"/>
      <c r="BK96" s="12"/>
    </row>
    <row r="97" spans="1:63">
      <c r="A97" s="36"/>
      <c r="B97" s="13"/>
      <c r="C97" s="13"/>
      <c r="D97" s="32"/>
      <c r="E97" s="559"/>
      <c r="F97" s="19"/>
      <c r="G97" s="19"/>
      <c r="H97" s="19"/>
      <c r="I97" s="19"/>
      <c r="J97" s="19"/>
      <c r="K97" s="19"/>
      <c r="L97" s="29"/>
      <c r="M97" s="29"/>
      <c r="N97" s="12"/>
      <c r="O97" s="12"/>
      <c r="P97" s="12"/>
      <c r="Q97" s="12"/>
      <c r="R97" s="12"/>
      <c r="S97" s="32"/>
      <c r="T97" s="32"/>
      <c r="U97" s="32"/>
      <c r="V97" s="36"/>
      <c r="W97" s="13"/>
      <c r="X97" s="13"/>
      <c r="Y97" s="32"/>
      <c r="Z97" s="559"/>
      <c r="AA97" s="19"/>
      <c r="AB97" s="19"/>
      <c r="AC97" s="19"/>
      <c r="AD97" s="19"/>
      <c r="AE97" s="19"/>
      <c r="AF97" s="19"/>
      <c r="AG97" s="29"/>
      <c r="AH97" s="29"/>
      <c r="AI97" s="12"/>
      <c r="AJ97" s="12"/>
      <c r="AK97" s="12"/>
      <c r="AL97" s="12"/>
      <c r="AM97" s="12"/>
      <c r="AN97" s="32"/>
      <c r="AO97" s="32"/>
      <c r="AP97" s="15"/>
      <c r="AQ97" s="15"/>
      <c r="AR97" s="15"/>
      <c r="AS97" s="13"/>
      <c r="AT97" s="552"/>
      <c r="AU97" s="117"/>
      <c r="AV97" s="554"/>
      <c r="AW97" s="554"/>
      <c r="AX97" s="554"/>
      <c r="AY97" s="554"/>
      <c r="AZ97" s="554"/>
      <c r="BA97" s="554"/>
      <c r="BB97" s="554"/>
      <c r="BC97" s="554"/>
      <c r="BD97" s="84"/>
      <c r="BE97" s="554"/>
      <c r="BF97" s="14"/>
      <c r="BG97" s="14"/>
      <c r="BH97" s="12"/>
      <c r="BI97" s="14"/>
      <c r="BJ97" s="12"/>
      <c r="BK97" s="12"/>
    </row>
    <row r="98" spans="1:63">
      <c r="A98" s="36"/>
      <c r="B98" s="62"/>
      <c r="C98" s="32"/>
      <c r="D98" s="32"/>
      <c r="E98" s="559"/>
      <c r="F98" s="19"/>
      <c r="G98" s="19"/>
      <c r="H98" s="19"/>
      <c r="I98" s="19"/>
      <c r="J98" s="19"/>
      <c r="K98" s="19"/>
      <c r="L98" s="19"/>
      <c r="M98" s="19"/>
      <c r="N98" s="14"/>
      <c r="O98" s="14"/>
      <c r="P98" s="14"/>
      <c r="Q98" s="61"/>
      <c r="R98" s="61"/>
      <c r="S98" s="32"/>
      <c r="T98" s="32"/>
      <c r="U98" s="32"/>
      <c r="V98" s="36"/>
      <c r="W98" s="62"/>
      <c r="X98" s="32"/>
      <c r="Y98" s="32"/>
      <c r="Z98" s="559"/>
      <c r="AA98" s="19"/>
      <c r="AB98" s="19"/>
      <c r="AC98" s="19"/>
      <c r="AD98" s="19"/>
      <c r="AE98" s="19"/>
      <c r="AF98" s="19"/>
      <c r="AG98" s="19"/>
      <c r="AH98" s="19"/>
      <c r="AI98" s="14"/>
      <c r="AJ98" s="14"/>
      <c r="AK98" s="14"/>
      <c r="AL98" s="61"/>
      <c r="AM98" s="61"/>
      <c r="AN98" s="32"/>
      <c r="AO98" s="32"/>
      <c r="AP98" s="15"/>
      <c r="AQ98" s="15"/>
      <c r="AR98" s="15"/>
      <c r="AS98" s="13"/>
      <c r="AT98" s="552"/>
      <c r="AU98" s="117"/>
      <c r="AV98" s="554"/>
      <c r="AW98" s="554"/>
      <c r="AX98" s="554"/>
      <c r="AY98" s="554"/>
      <c r="AZ98" s="554"/>
      <c r="BA98" s="554"/>
      <c r="BB98" s="554"/>
      <c r="BC98" s="554"/>
      <c r="BD98" s="84"/>
      <c r="BE98" s="554"/>
      <c r="BF98" s="14"/>
      <c r="BG98" s="14"/>
      <c r="BH98" s="12"/>
      <c r="BI98" s="14"/>
      <c r="BJ98" s="12"/>
      <c r="BK98" s="12"/>
    </row>
    <row r="99" spans="1:63">
      <c r="A99" s="36"/>
      <c r="B99" s="32"/>
      <c r="C99" s="32"/>
      <c r="D99" s="32"/>
      <c r="E99" s="559"/>
      <c r="F99" s="19"/>
      <c r="G99" s="19"/>
      <c r="H99" s="19"/>
      <c r="I99" s="19"/>
      <c r="J99" s="19"/>
      <c r="K99" s="19"/>
      <c r="L99" s="29"/>
      <c r="M99" s="29"/>
      <c r="N99" s="19"/>
      <c r="O99" s="19"/>
      <c r="P99" s="19"/>
      <c r="Q99" s="19"/>
      <c r="R99" s="19"/>
      <c r="S99" s="32"/>
      <c r="T99" s="32"/>
      <c r="U99" s="32"/>
      <c r="V99" s="36"/>
      <c r="W99" s="32"/>
      <c r="X99" s="32"/>
      <c r="Y99" s="32"/>
      <c r="Z99" s="559"/>
      <c r="AA99" s="19"/>
      <c r="AB99" s="19"/>
      <c r="AC99" s="19"/>
      <c r="AD99" s="19"/>
      <c r="AE99" s="19"/>
      <c r="AF99" s="19"/>
      <c r="AG99" s="29"/>
      <c r="AH99" s="29"/>
      <c r="AI99" s="19"/>
      <c r="AJ99" s="19"/>
      <c r="AK99" s="19"/>
      <c r="AL99" s="19"/>
      <c r="AM99" s="19"/>
      <c r="AN99" s="32"/>
      <c r="AO99" s="32"/>
      <c r="AP99" s="15"/>
      <c r="AQ99" s="15"/>
      <c r="AR99" s="15"/>
      <c r="AS99" s="13"/>
      <c r="AT99" s="552"/>
      <c r="AU99" s="117"/>
      <c r="AV99" s="554"/>
      <c r="AW99" s="554"/>
      <c r="AX99" s="554"/>
      <c r="AY99" s="554"/>
      <c r="AZ99" s="554"/>
      <c r="BA99" s="554"/>
      <c r="BB99" s="554"/>
      <c r="BC99" s="554"/>
      <c r="BD99" s="84"/>
      <c r="BE99" s="554"/>
      <c r="BF99" s="14"/>
      <c r="BG99" s="12"/>
      <c r="BH99" s="12"/>
      <c r="BI99" s="12"/>
      <c r="BJ99" s="12"/>
      <c r="BK99" s="12"/>
    </row>
    <row r="100" spans="1:63">
      <c r="B100" s="13"/>
      <c r="C100" s="12"/>
      <c r="D100" s="12"/>
      <c r="E100" s="12"/>
      <c r="F100" s="12"/>
      <c r="G100" s="12"/>
      <c r="H100" s="12"/>
      <c r="I100" s="12"/>
      <c r="J100" s="12"/>
      <c r="K100" s="12"/>
      <c r="L100" s="12"/>
      <c r="M100" s="12"/>
      <c r="N100" s="10"/>
      <c r="O100" s="12"/>
      <c r="P100" s="10"/>
      <c r="Q100" s="10"/>
      <c r="R100" s="10"/>
      <c r="S100" s="12"/>
      <c r="T100" s="12"/>
      <c r="U100" s="12"/>
      <c r="W100" s="13"/>
      <c r="X100" s="12"/>
      <c r="Y100" s="12"/>
      <c r="Z100" s="12"/>
      <c r="AA100" s="12"/>
      <c r="AB100" s="12"/>
      <c r="AC100" s="12"/>
      <c r="AD100" s="12"/>
      <c r="AE100" s="12"/>
      <c r="AF100" s="12"/>
      <c r="AG100" s="12"/>
      <c r="AH100" s="12"/>
      <c r="AI100" s="10"/>
      <c r="AJ100" s="12"/>
      <c r="AK100" s="10"/>
      <c r="AL100" s="10"/>
      <c r="AM100" s="10"/>
      <c r="AN100" s="12"/>
      <c r="AO100" s="12"/>
      <c r="AP100" s="15"/>
      <c r="AQ100" s="15"/>
      <c r="AR100" s="15"/>
      <c r="AS100" s="13"/>
      <c r="AT100" s="552"/>
      <c r="AU100" s="237"/>
      <c r="AV100" s="14"/>
      <c r="AW100" s="14"/>
      <c r="AX100" s="14"/>
      <c r="AY100" s="250"/>
      <c r="AZ100" s="250"/>
      <c r="BA100" s="236"/>
      <c r="BB100" s="250"/>
      <c r="BC100" s="250"/>
      <c r="BD100" s="251"/>
      <c r="BE100" s="251"/>
      <c r="BF100" s="16"/>
      <c r="BG100" s="84"/>
      <c r="BH100" s="249"/>
      <c r="BI100" s="84"/>
      <c r="BJ100" s="164"/>
      <c r="BK100" s="12"/>
    </row>
    <row r="101" spans="1:63">
      <c r="A101" s="36"/>
      <c r="B101" s="13"/>
      <c r="C101" s="13"/>
      <c r="D101" s="63"/>
      <c r="E101" s="559"/>
      <c r="F101" s="64"/>
      <c r="G101" s="64"/>
      <c r="H101" s="64"/>
      <c r="I101" s="64"/>
      <c r="J101" s="64"/>
      <c r="K101" s="64"/>
      <c r="L101" s="64"/>
      <c r="M101" s="64"/>
      <c r="N101" s="10"/>
      <c r="O101" s="12"/>
      <c r="P101" s="10"/>
      <c r="Q101" s="10"/>
      <c r="R101" s="10"/>
      <c r="S101" s="10"/>
      <c r="T101" s="12"/>
      <c r="U101" s="12"/>
      <c r="V101" s="36"/>
      <c r="W101" s="13"/>
      <c r="X101" s="13"/>
      <c r="Y101" s="63"/>
      <c r="Z101" s="559"/>
      <c r="AA101" s="64"/>
      <c r="AB101" s="64"/>
      <c r="AC101" s="64"/>
      <c r="AD101" s="64"/>
      <c r="AE101" s="64"/>
      <c r="AF101" s="64"/>
      <c r="AG101" s="64"/>
      <c r="AH101" s="64"/>
      <c r="AI101" s="10"/>
      <c r="AJ101" s="12"/>
      <c r="AK101" s="10"/>
      <c r="AL101" s="10"/>
      <c r="AM101" s="10"/>
      <c r="AN101" s="10"/>
      <c r="AO101" s="12"/>
      <c r="AP101" s="15"/>
      <c r="AQ101" s="15"/>
      <c r="AR101" s="15"/>
      <c r="AS101" s="13"/>
      <c r="AT101" s="552"/>
      <c r="AU101" s="117"/>
      <c r="AV101" s="554"/>
      <c r="AW101" s="554"/>
      <c r="AX101" s="554"/>
      <c r="AY101" s="554"/>
      <c r="AZ101" s="554"/>
      <c r="BA101" s="554"/>
      <c r="BB101" s="554"/>
      <c r="BC101" s="554"/>
      <c r="BD101" s="84"/>
      <c r="BE101" s="554"/>
      <c r="BF101" s="14"/>
      <c r="BG101" s="12"/>
      <c r="BH101" s="12"/>
      <c r="BI101" s="12"/>
      <c r="BJ101" s="12"/>
      <c r="BK101" s="12"/>
    </row>
    <row r="102" spans="1:63">
      <c r="A102" s="36"/>
      <c r="B102" s="13"/>
      <c r="C102" s="13"/>
      <c r="D102" s="63"/>
      <c r="E102" s="559"/>
      <c r="F102" s="553"/>
      <c r="G102" s="553"/>
      <c r="H102" s="553"/>
      <c r="I102" s="553"/>
      <c r="J102" s="553"/>
      <c r="K102" s="553"/>
      <c r="L102" s="553"/>
      <c r="M102" s="553"/>
      <c r="N102" s="10"/>
      <c r="O102" s="12"/>
      <c r="P102" s="10"/>
      <c r="Q102" s="10"/>
      <c r="R102" s="10"/>
      <c r="S102" s="10"/>
      <c r="T102" s="12"/>
      <c r="U102" s="12"/>
      <c r="V102" s="36"/>
      <c r="W102" s="13"/>
      <c r="X102" s="13"/>
      <c r="Y102" s="63"/>
      <c r="Z102" s="559"/>
      <c r="AA102" s="553"/>
      <c r="AB102" s="553"/>
      <c r="AC102" s="553"/>
      <c r="AD102" s="553"/>
      <c r="AE102" s="553"/>
      <c r="AF102" s="553"/>
      <c r="AG102" s="553"/>
      <c r="AH102" s="553"/>
      <c r="AI102" s="10"/>
      <c r="AJ102" s="12"/>
      <c r="AK102" s="10"/>
      <c r="AL102" s="10"/>
      <c r="AM102" s="10"/>
      <c r="AN102" s="10"/>
      <c r="AO102" s="12"/>
      <c r="AP102" s="15"/>
      <c r="AQ102" s="15"/>
      <c r="AR102" s="15"/>
      <c r="AS102" s="13"/>
      <c r="AT102" s="552"/>
      <c r="AU102" s="117"/>
      <c r="AV102" s="554"/>
      <c r="AW102" s="554"/>
      <c r="AX102" s="554"/>
      <c r="AY102" s="554"/>
      <c r="AZ102" s="554"/>
      <c r="BA102" s="554"/>
      <c r="BB102" s="554"/>
      <c r="BC102" s="554"/>
      <c r="BD102" s="84"/>
      <c r="BE102" s="554"/>
      <c r="BF102" s="14"/>
      <c r="BG102" s="12"/>
      <c r="BH102" s="12"/>
      <c r="BI102" s="12"/>
      <c r="BJ102" s="12"/>
      <c r="BK102" s="12"/>
    </row>
    <row r="103" spans="1:63">
      <c r="A103" s="36"/>
      <c r="B103" s="13"/>
      <c r="C103" s="13"/>
      <c r="D103" s="63"/>
      <c r="E103" s="559"/>
      <c r="F103" s="64"/>
      <c r="G103" s="64"/>
      <c r="H103" s="64"/>
      <c r="I103" s="64"/>
      <c r="J103" s="64"/>
      <c r="K103" s="64"/>
      <c r="L103" s="64"/>
      <c r="M103" s="64"/>
      <c r="N103" s="10"/>
      <c r="O103" s="12"/>
      <c r="P103" s="10"/>
      <c r="Q103" s="10"/>
      <c r="R103" s="10"/>
      <c r="S103" s="10"/>
      <c r="T103" s="12"/>
      <c r="U103" s="12"/>
      <c r="V103" s="36"/>
      <c r="W103" s="13"/>
      <c r="X103" s="13"/>
      <c r="Y103" s="63"/>
      <c r="Z103" s="559"/>
      <c r="AA103" s="64"/>
      <c r="AB103" s="64"/>
      <c r="AC103" s="64"/>
      <c r="AD103" s="64"/>
      <c r="AE103" s="64"/>
      <c r="AF103" s="64"/>
      <c r="AG103" s="64"/>
      <c r="AH103" s="64"/>
      <c r="AI103" s="10"/>
      <c r="AJ103" s="12"/>
      <c r="AK103" s="10"/>
      <c r="AL103" s="10"/>
      <c r="AM103" s="10"/>
      <c r="AN103" s="10"/>
      <c r="AO103" s="12"/>
      <c r="AP103" s="15"/>
      <c r="AQ103" s="15"/>
      <c r="AR103" s="15"/>
      <c r="AS103" s="13"/>
      <c r="AT103" s="552"/>
      <c r="AU103" s="117"/>
      <c r="AV103" s="248"/>
      <c r="AW103" s="248"/>
      <c r="AX103" s="248"/>
      <c r="AY103" s="248"/>
      <c r="AZ103" s="248"/>
      <c r="BA103" s="248"/>
      <c r="BB103" s="248"/>
      <c r="BC103" s="248"/>
      <c r="BD103" s="84"/>
      <c r="BE103" s="554"/>
      <c r="BF103" s="14"/>
      <c r="BG103" s="12"/>
      <c r="BH103" s="68"/>
      <c r="BI103" s="12"/>
      <c r="BJ103" s="32"/>
      <c r="BK103" s="12"/>
    </row>
    <row r="104" spans="1:63">
      <c r="A104" s="36"/>
      <c r="B104" s="13"/>
      <c r="C104" s="13"/>
      <c r="D104" s="63"/>
      <c r="E104" s="559"/>
      <c r="F104" s="553"/>
      <c r="G104" s="553"/>
      <c r="H104" s="553"/>
      <c r="I104" s="553"/>
      <c r="J104" s="553"/>
      <c r="K104" s="553"/>
      <c r="L104" s="553"/>
      <c r="M104" s="553"/>
      <c r="N104" s="10"/>
      <c r="O104" s="12"/>
      <c r="P104" s="10"/>
      <c r="Q104" s="10"/>
      <c r="R104" s="10"/>
      <c r="S104" s="10"/>
      <c r="T104" s="12"/>
      <c r="U104" s="12"/>
      <c r="V104" s="36"/>
      <c r="W104" s="13"/>
      <c r="X104" s="13"/>
      <c r="Y104" s="63"/>
      <c r="Z104" s="559"/>
      <c r="AA104" s="553"/>
      <c r="AB104" s="553"/>
      <c r="AC104" s="553"/>
      <c r="AD104" s="553"/>
      <c r="AE104" s="553"/>
      <c r="AF104" s="553"/>
      <c r="AG104" s="553"/>
      <c r="AH104" s="553"/>
      <c r="AI104" s="10"/>
      <c r="AJ104" s="12"/>
      <c r="AK104" s="10"/>
      <c r="AL104" s="10"/>
      <c r="AM104" s="10"/>
      <c r="AN104" s="10"/>
      <c r="AO104" s="12"/>
      <c r="AP104" s="15"/>
      <c r="AQ104" s="15"/>
      <c r="AR104" s="15"/>
      <c r="AS104" s="13"/>
      <c r="AT104" s="552"/>
      <c r="AU104" s="117"/>
      <c r="AV104" s="248"/>
      <c r="AW104" s="248"/>
      <c r="AX104" s="248"/>
      <c r="AY104" s="248"/>
      <c r="AZ104" s="248"/>
      <c r="BA104" s="248"/>
      <c r="BB104" s="248"/>
      <c r="BC104" s="248"/>
      <c r="BD104" s="84"/>
      <c r="BE104" s="554"/>
      <c r="BF104" s="14"/>
      <c r="BG104" s="12"/>
      <c r="BH104" s="68"/>
      <c r="BI104" s="12"/>
      <c r="BJ104" s="32"/>
      <c r="BK104" s="12"/>
    </row>
    <row r="105" spans="1:63">
      <c r="A105" s="36"/>
      <c r="B105" s="13"/>
      <c r="C105" s="13"/>
      <c r="D105" s="63"/>
      <c r="E105" s="559"/>
      <c r="F105" s="65"/>
      <c r="G105" s="65"/>
      <c r="H105" s="64"/>
      <c r="I105" s="64"/>
      <c r="J105" s="64"/>
      <c r="K105" s="64"/>
      <c r="L105" s="64"/>
      <c r="M105" s="64"/>
      <c r="N105" s="10"/>
      <c r="O105" s="12"/>
      <c r="P105" s="10"/>
      <c r="Q105" s="10"/>
      <c r="R105" s="10"/>
      <c r="S105" s="10"/>
      <c r="T105" s="12"/>
      <c r="U105" s="12"/>
      <c r="V105" s="36"/>
      <c r="W105" s="13"/>
      <c r="X105" s="13"/>
      <c r="Y105" s="63"/>
      <c r="Z105" s="559"/>
      <c r="AA105" s="65"/>
      <c r="AB105" s="65"/>
      <c r="AC105" s="64"/>
      <c r="AD105" s="64"/>
      <c r="AE105" s="64"/>
      <c r="AF105" s="64"/>
      <c r="AG105" s="64"/>
      <c r="AH105" s="64"/>
      <c r="AI105" s="10"/>
      <c r="AJ105" s="12"/>
      <c r="AK105" s="10"/>
      <c r="AL105" s="10"/>
      <c r="AM105" s="10"/>
      <c r="AN105" s="10"/>
      <c r="AO105" s="12"/>
      <c r="AP105" s="15"/>
      <c r="AQ105" s="15"/>
      <c r="AR105" s="15"/>
      <c r="AS105" s="13"/>
      <c r="AT105" s="552"/>
      <c r="AU105" s="117"/>
      <c r="AV105" s="14"/>
      <c r="AW105" s="14"/>
      <c r="AX105" s="14"/>
      <c r="AY105" s="250"/>
      <c r="AZ105" s="250"/>
      <c r="BA105" s="244"/>
      <c r="BB105" s="250"/>
      <c r="BC105" s="250"/>
      <c r="BD105" s="244"/>
      <c r="BE105" s="14"/>
      <c r="BF105" s="16"/>
      <c r="BG105" s="35"/>
      <c r="BH105" s="35"/>
      <c r="BI105" s="14"/>
      <c r="BJ105" s="14"/>
      <c r="BK105" s="12"/>
    </row>
    <row r="106" spans="1:63">
      <c r="A106" s="36"/>
      <c r="B106" s="13"/>
      <c r="C106" s="13"/>
      <c r="D106" s="63"/>
      <c r="E106" s="559"/>
      <c r="F106" s="66"/>
      <c r="G106" s="66"/>
      <c r="H106" s="14"/>
      <c r="I106" s="14"/>
      <c r="J106" s="14"/>
      <c r="K106" s="14"/>
      <c r="L106" s="14"/>
      <c r="M106" s="14"/>
      <c r="N106" s="10"/>
      <c r="O106" s="12"/>
      <c r="P106" s="10"/>
      <c r="Q106" s="10"/>
      <c r="R106" s="10"/>
      <c r="S106" s="10"/>
      <c r="T106" s="12"/>
      <c r="U106" s="12"/>
      <c r="V106" s="36"/>
      <c r="W106" s="13"/>
      <c r="X106" s="13"/>
      <c r="Y106" s="63"/>
      <c r="Z106" s="559"/>
      <c r="AA106" s="66"/>
      <c r="AB106" s="66"/>
      <c r="AC106" s="14"/>
      <c r="AD106" s="14"/>
      <c r="AE106" s="14"/>
      <c r="AF106" s="14"/>
      <c r="AG106" s="14"/>
      <c r="AH106" s="14"/>
      <c r="AI106" s="10"/>
      <c r="AJ106" s="12"/>
      <c r="AK106" s="10"/>
      <c r="AL106" s="10"/>
      <c r="AM106" s="10"/>
      <c r="AN106" s="10"/>
      <c r="AO106" s="12"/>
      <c r="AP106" s="15"/>
      <c r="AQ106" s="15"/>
      <c r="AR106" s="15"/>
      <c r="AS106" s="13"/>
      <c r="AT106" s="552"/>
      <c r="AU106" s="117"/>
      <c r="AV106" s="554"/>
      <c r="AW106" s="554"/>
      <c r="AX106" s="554"/>
      <c r="AY106" s="554"/>
      <c r="AZ106" s="554"/>
      <c r="BA106" s="554"/>
      <c r="BB106" s="554"/>
      <c r="BC106" s="554"/>
      <c r="BD106" s="84"/>
      <c r="BE106" s="554"/>
      <c r="BF106" s="14"/>
      <c r="BG106" s="14"/>
      <c r="BH106" s="68"/>
      <c r="BI106" s="14"/>
      <c r="BJ106" s="68"/>
    </row>
    <row r="107" spans="1:63">
      <c r="A107" s="36"/>
      <c r="B107" s="13"/>
      <c r="C107" s="13"/>
      <c r="D107" s="67"/>
      <c r="E107" s="559"/>
      <c r="F107" s="64"/>
      <c r="G107" s="64"/>
      <c r="H107" s="64"/>
      <c r="I107" s="64"/>
      <c r="J107" s="64"/>
      <c r="K107" s="64"/>
      <c r="L107" s="64"/>
      <c r="M107" s="64"/>
      <c r="N107" s="10"/>
      <c r="O107" s="68"/>
      <c r="P107" s="68"/>
      <c r="Q107" s="68"/>
      <c r="R107" s="68"/>
      <c r="S107" s="68"/>
      <c r="T107" s="68"/>
      <c r="U107" s="68"/>
      <c r="V107" s="36"/>
      <c r="W107" s="13"/>
      <c r="X107" s="13"/>
      <c r="Y107" s="67"/>
      <c r="Z107" s="559"/>
      <c r="AA107" s="64"/>
      <c r="AB107" s="64"/>
      <c r="AC107" s="64"/>
      <c r="AD107" s="64"/>
      <c r="AE107" s="64"/>
      <c r="AF107" s="64"/>
      <c r="AG107" s="64"/>
      <c r="AH107" s="64"/>
      <c r="AI107" s="10"/>
      <c r="AJ107" s="68"/>
      <c r="AK107" s="68"/>
      <c r="AL107" s="68"/>
      <c r="AM107" s="68"/>
      <c r="AN107" s="68"/>
      <c r="AO107" s="68"/>
      <c r="AP107" s="15"/>
      <c r="AQ107" s="15"/>
      <c r="AR107" s="15"/>
      <c r="AS107" s="13"/>
      <c r="AT107" s="552"/>
      <c r="AU107" s="117"/>
      <c r="AV107" s="554"/>
      <c r="AW107" s="554"/>
      <c r="AX107" s="554"/>
      <c r="AY107" s="554"/>
      <c r="AZ107" s="554"/>
      <c r="BA107" s="554"/>
      <c r="BB107" s="554"/>
      <c r="BC107" s="554"/>
      <c r="BD107" s="84"/>
      <c r="BE107" s="554"/>
      <c r="BF107" s="14"/>
      <c r="BG107" s="14"/>
      <c r="BH107" s="68"/>
      <c r="BI107" s="14"/>
      <c r="BJ107" s="68"/>
    </row>
    <row r="108" spans="1:63">
      <c r="A108" s="36"/>
      <c r="B108" s="13"/>
      <c r="C108" s="13"/>
      <c r="D108" s="67"/>
      <c r="E108" s="559"/>
      <c r="F108" s="14"/>
      <c r="G108" s="14"/>
      <c r="H108" s="14"/>
      <c r="I108" s="14"/>
      <c r="J108" s="14"/>
      <c r="K108" s="14"/>
      <c r="L108" s="14"/>
      <c r="M108" s="14"/>
      <c r="N108" s="10"/>
      <c r="O108" s="12"/>
      <c r="P108" s="10"/>
      <c r="Q108" s="10"/>
      <c r="R108" s="10"/>
      <c r="S108" s="10"/>
      <c r="T108" s="12"/>
      <c r="U108" s="12"/>
      <c r="V108" s="36"/>
      <c r="W108" s="13"/>
      <c r="X108" s="13"/>
      <c r="Y108" s="67"/>
      <c r="Z108" s="559"/>
      <c r="AA108" s="14"/>
      <c r="AB108" s="14"/>
      <c r="AC108" s="14"/>
      <c r="AD108" s="14"/>
      <c r="AE108" s="14"/>
      <c r="AF108" s="14"/>
      <c r="AG108" s="14"/>
      <c r="AH108" s="14"/>
      <c r="AI108" s="10"/>
      <c r="AJ108" s="12"/>
      <c r="AK108" s="10"/>
      <c r="AL108" s="10"/>
      <c r="AM108" s="10"/>
      <c r="AN108" s="10"/>
      <c r="AO108" s="12"/>
      <c r="AP108" s="15"/>
      <c r="AQ108" s="15"/>
      <c r="AR108" s="15"/>
      <c r="AS108" s="13"/>
      <c r="AT108" s="552"/>
      <c r="AU108" s="117"/>
      <c r="AV108" s="554"/>
      <c r="AW108" s="554"/>
      <c r="AX108" s="554"/>
      <c r="AY108" s="554"/>
      <c r="AZ108" s="554"/>
      <c r="BA108" s="554"/>
      <c r="BB108" s="554"/>
      <c r="BC108" s="554"/>
      <c r="BD108" s="84"/>
      <c r="BE108" s="554"/>
      <c r="BF108" s="14"/>
      <c r="BG108" s="14"/>
      <c r="BH108" s="68"/>
      <c r="BI108" s="14"/>
      <c r="BJ108" s="68"/>
    </row>
    <row r="109" spans="1:63">
      <c r="A109" s="36"/>
      <c r="B109" s="13"/>
      <c r="C109" s="13"/>
      <c r="D109" s="67"/>
      <c r="E109" s="559"/>
      <c r="F109" s="64"/>
      <c r="G109" s="64"/>
      <c r="H109" s="64"/>
      <c r="I109" s="64"/>
      <c r="J109" s="64"/>
      <c r="K109" s="64"/>
      <c r="L109" s="64"/>
      <c r="M109" s="64"/>
      <c r="N109" s="10"/>
      <c r="O109" s="32"/>
      <c r="P109" s="32"/>
      <c r="Q109" s="32"/>
      <c r="R109" s="32"/>
      <c r="S109" s="32"/>
      <c r="T109" s="32"/>
      <c r="U109" s="32"/>
      <c r="V109" s="36"/>
      <c r="W109" s="13"/>
      <c r="X109" s="13"/>
      <c r="Y109" s="67"/>
      <c r="Z109" s="559"/>
      <c r="AA109" s="64"/>
      <c r="AB109" s="64"/>
      <c r="AC109" s="64"/>
      <c r="AD109" s="64"/>
      <c r="AE109" s="64"/>
      <c r="AF109" s="64"/>
      <c r="AG109" s="64"/>
      <c r="AH109" s="64"/>
      <c r="AI109" s="10"/>
      <c r="AJ109" s="32"/>
      <c r="AK109" s="32"/>
      <c r="AL109" s="32"/>
      <c r="AM109" s="32"/>
      <c r="AN109" s="32"/>
      <c r="AO109" s="32"/>
      <c r="AP109" s="15"/>
      <c r="AQ109" s="15"/>
      <c r="AR109" s="15"/>
      <c r="AS109" s="13"/>
      <c r="AT109" s="12"/>
      <c r="AU109" s="117"/>
      <c r="AV109" s="12"/>
      <c r="AW109" s="12"/>
      <c r="AX109" s="12"/>
      <c r="AY109" s="12"/>
      <c r="AZ109" s="12"/>
      <c r="BA109" s="12"/>
      <c r="BB109" s="12"/>
      <c r="BC109" s="12"/>
      <c r="BD109" s="12"/>
      <c r="BE109" s="12"/>
      <c r="BF109" s="12"/>
      <c r="BG109" s="12"/>
      <c r="BH109" s="12"/>
      <c r="BI109" s="12"/>
      <c r="BJ109" s="12"/>
    </row>
    <row r="110" spans="1:63">
      <c r="A110" s="36"/>
      <c r="B110" s="13"/>
      <c r="C110" s="13"/>
      <c r="D110" s="67"/>
      <c r="E110" s="559"/>
      <c r="F110" s="14"/>
      <c r="G110" s="14"/>
      <c r="H110" s="14"/>
      <c r="I110" s="14"/>
      <c r="J110" s="14"/>
      <c r="K110" s="14"/>
      <c r="L110" s="14"/>
      <c r="M110" s="14"/>
      <c r="N110" s="10"/>
      <c r="O110" s="12"/>
      <c r="P110" s="10"/>
      <c r="Q110" s="10"/>
      <c r="R110" s="10"/>
      <c r="S110" s="10"/>
      <c r="T110" s="12"/>
      <c r="U110" s="12"/>
      <c r="V110" s="36"/>
      <c r="W110" s="13"/>
      <c r="X110" s="13"/>
      <c r="Y110" s="67"/>
      <c r="Z110" s="559"/>
      <c r="AA110" s="14"/>
      <c r="AB110" s="14"/>
      <c r="AC110" s="14"/>
      <c r="AD110" s="14"/>
      <c r="AE110" s="14"/>
      <c r="AF110" s="14"/>
      <c r="AG110" s="14"/>
      <c r="AH110" s="14"/>
      <c r="AI110" s="10"/>
      <c r="AJ110" s="12"/>
      <c r="AK110" s="10"/>
      <c r="AL110" s="10"/>
      <c r="AM110" s="10"/>
      <c r="AN110" s="10"/>
      <c r="AO110" s="12"/>
      <c r="AP110" s="15"/>
      <c r="AQ110" s="15"/>
      <c r="AR110" s="15"/>
      <c r="AS110" s="15"/>
      <c r="AT110" s="12"/>
      <c r="AU110" s="117"/>
      <c r="AV110" s="12"/>
      <c r="AW110" s="12"/>
      <c r="AX110" s="12"/>
      <c r="AY110" s="12"/>
      <c r="AZ110" s="12"/>
      <c r="BA110" s="12"/>
      <c r="BB110" s="12"/>
      <c r="BC110" s="12"/>
      <c r="BD110" s="12"/>
      <c r="BE110" s="12"/>
      <c r="BF110" s="12"/>
      <c r="BG110" s="12"/>
      <c r="BH110" s="12"/>
      <c r="BI110" s="12"/>
      <c r="BJ110" s="12"/>
    </row>
    <row r="111" spans="1:63">
      <c r="A111" s="36"/>
      <c r="B111" s="13"/>
      <c r="C111" s="13"/>
      <c r="D111" s="67"/>
      <c r="E111" s="559"/>
      <c r="F111" s="64"/>
      <c r="G111" s="64"/>
      <c r="H111" s="64"/>
      <c r="I111" s="64"/>
      <c r="J111" s="64"/>
      <c r="K111" s="64"/>
      <c r="L111" s="64"/>
      <c r="M111" s="64"/>
      <c r="N111" s="10"/>
      <c r="O111" s="12"/>
      <c r="P111" s="10"/>
      <c r="Q111" s="10"/>
      <c r="R111" s="10"/>
      <c r="S111" s="10"/>
      <c r="T111" s="12"/>
      <c r="U111" s="12"/>
      <c r="V111" s="36"/>
      <c r="W111" s="13"/>
      <c r="X111" s="13"/>
      <c r="Y111" s="67"/>
      <c r="Z111" s="559"/>
      <c r="AA111" s="64"/>
      <c r="AB111" s="64"/>
      <c r="AC111" s="64"/>
      <c r="AD111" s="64"/>
      <c r="AE111" s="64"/>
      <c r="AF111" s="64"/>
      <c r="AG111" s="64"/>
      <c r="AH111" s="64"/>
      <c r="AI111" s="10"/>
      <c r="AJ111" s="12"/>
      <c r="AK111" s="10"/>
      <c r="AL111" s="10"/>
      <c r="AM111" s="10"/>
      <c r="AN111" s="10"/>
      <c r="AO111" s="12"/>
      <c r="AP111" s="15"/>
      <c r="AQ111" s="15"/>
      <c r="AR111" s="15"/>
      <c r="AS111" s="15"/>
      <c r="AT111" s="12"/>
      <c r="AU111" s="117"/>
      <c r="AV111" s="12"/>
      <c r="AW111" s="12"/>
      <c r="AX111" s="12"/>
      <c r="AY111" s="12"/>
      <c r="AZ111" s="12"/>
      <c r="BA111" s="12"/>
      <c r="BB111" s="12"/>
      <c r="BC111" s="12"/>
      <c r="BD111" s="12"/>
      <c r="BE111" s="12"/>
      <c r="BF111" s="12"/>
      <c r="BG111" s="12"/>
      <c r="BH111" s="12"/>
      <c r="BI111" s="12"/>
      <c r="BJ111" s="12"/>
    </row>
    <row r="112" spans="1:63">
      <c r="A112" s="36"/>
      <c r="B112" s="13"/>
      <c r="C112" s="13"/>
      <c r="D112" s="67"/>
      <c r="E112" s="559"/>
      <c r="F112" s="14"/>
      <c r="G112" s="14"/>
      <c r="H112" s="14"/>
      <c r="I112" s="14"/>
      <c r="J112" s="14"/>
      <c r="K112" s="14"/>
      <c r="L112" s="14"/>
      <c r="M112" s="14"/>
      <c r="N112" s="10"/>
      <c r="O112" s="12"/>
      <c r="P112" s="10"/>
      <c r="Q112" s="10"/>
      <c r="R112" s="10"/>
      <c r="S112" s="10"/>
      <c r="T112" s="12"/>
      <c r="U112" s="12"/>
      <c r="V112" s="36"/>
      <c r="W112" s="13"/>
      <c r="X112" s="13"/>
      <c r="Y112" s="67"/>
      <c r="Z112" s="559"/>
      <c r="AA112" s="14"/>
      <c r="AB112" s="14"/>
      <c r="AC112" s="14"/>
      <c r="AD112" s="14"/>
      <c r="AE112" s="14"/>
      <c r="AF112" s="14"/>
      <c r="AG112" s="14"/>
      <c r="AH112" s="14"/>
      <c r="AI112" s="10"/>
      <c r="AJ112" s="12"/>
      <c r="AK112" s="10"/>
      <c r="AL112" s="10"/>
      <c r="AM112" s="10"/>
      <c r="AN112" s="10"/>
      <c r="AO112" s="12"/>
      <c r="AP112" s="15"/>
      <c r="AQ112" s="15"/>
      <c r="AR112" s="15"/>
      <c r="AS112" s="15"/>
      <c r="AT112" s="12"/>
      <c r="AU112" s="117"/>
      <c r="AV112" s="12"/>
      <c r="AW112" s="12"/>
      <c r="AX112" s="12"/>
      <c r="AY112" s="12"/>
      <c r="AZ112" s="12"/>
      <c r="BA112" s="12"/>
      <c r="BB112" s="12"/>
      <c r="BC112" s="12"/>
      <c r="BD112" s="12"/>
      <c r="BE112" s="12"/>
      <c r="BF112" s="12"/>
      <c r="BG112" s="12"/>
      <c r="BH112" s="12"/>
      <c r="BI112" s="12"/>
      <c r="BJ112" s="12"/>
    </row>
    <row r="113" spans="2:62">
      <c r="B113" s="12"/>
      <c r="C113" s="12"/>
      <c r="D113" s="12"/>
      <c r="E113" s="12"/>
      <c r="F113" s="12"/>
      <c r="G113" s="12"/>
      <c r="H113" s="12"/>
      <c r="I113" s="12"/>
      <c r="J113" s="12"/>
      <c r="K113" s="12"/>
      <c r="L113" s="12"/>
      <c r="M113" s="12"/>
      <c r="N113" s="10"/>
      <c r="O113" s="12"/>
      <c r="P113" s="10"/>
      <c r="Q113" s="10"/>
      <c r="R113" s="10"/>
      <c r="S113" s="10"/>
      <c r="T113" s="12"/>
      <c r="U113" s="12"/>
      <c r="W113" s="12"/>
      <c r="X113" s="12"/>
      <c r="Y113" s="12"/>
      <c r="Z113" s="12"/>
      <c r="AA113" s="12"/>
      <c r="AB113" s="12"/>
      <c r="AC113" s="12"/>
      <c r="AD113" s="12"/>
      <c r="AE113" s="12"/>
      <c r="AF113" s="12"/>
      <c r="AG113" s="12"/>
      <c r="AH113" s="12"/>
      <c r="AI113" s="10"/>
      <c r="AJ113" s="12"/>
      <c r="AK113" s="10"/>
      <c r="AL113" s="10"/>
      <c r="AM113" s="10"/>
      <c r="AN113" s="10"/>
      <c r="AO113" s="12"/>
      <c r="AP113" s="15"/>
      <c r="AQ113" s="15"/>
      <c r="AR113" s="15"/>
      <c r="AS113" s="15"/>
      <c r="AT113" s="12"/>
      <c r="AU113" s="117"/>
      <c r="AV113" s="12"/>
      <c r="AW113" s="12"/>
      <c r="AX113" s="12"/>
      <c r="AY113" s="12"/>
      <c r="AZ113" s="12"/>
      <c r="BA113" s="12"/>
      <c r="BB113" s="12"/>
      <c r="BC113" s="12"/>
      <c r="BD113" s="12"/>
      <c r="BE113" s="12"/>
      <c r="BF113" s="12"/>
      <c r="BG113" s="12"/>
      <c r="BH113" s="12"/>
      <c r="BI113" s="12"/>
      <c r="BJ113" s="12"/>
    </row>
    <row r="114" spans="2:62">
      <c r="B114" s="12"/>
      <c r="C114" s="12"/>
      <c r="D114" s="12"/>
      <c r="E114" s="12"/>
      <c r="F114" s="12"/>
      <c r="G114" s="12"/>
      <c r="H114" s="12"/>
      <c r="I114" s="12"/>
      <c r="J114" s="12"/>
      <c r="K114" s="12"/>
      <c r="L114" s="12"/>
      <c r="M114" s="12"/>
      <c r="N114" s="10"/>
      <c r="O114" s="12"/>
      <c r="P114" s="10"/>
      <c r="Q114" s="10"/>
      <c r="R114" s="10"/>
      <c r="S114" s="10"/>
      <c r="T114" s="12"/>
      <c r="U114" s="12"/>
      <c r="W114" s="12"/>
      <c r="X114" s="12"/>
      <c r="Y114" s="12"/>
      <c r="Z114" s="12"/>
      <c r="AA114" s="12"/>
      <c r="AB114" s="12"/>
      <c r="AC114" s="12"/>
      <c r="AD114" s="12"/>
      <c r="AE114" s="12"/>
      <c r="AF114" s="12"/>
      <c r="AG114" s="12"/>
      <c r="AH114" s="12"/>
      <c r="AI114" s="10"/>
      <c r="AJ114" s="12"/>
      <c r="AK114" s="10"/>
      <c r="AL114" s="10"/>
      <c r="AM114" s="10"/>
      <c r="AN114" s="10"/>
      <c r="AO114" s="12"/>
      <c r="AP114" s="15"/>
      <c r="AQ114" s="15"/>
      <c r="AR114" s="15"/>
    </row>
    <row r="115" spans="2:62">
      <c r="B115" s="12"/>
      <c r="C115" s="12"/>
      <c r="D115" s="12"/>
      <c r="E115" s="12"/>
      <c r="F115" s="12"/>
      <c r="G115" s="12"/>
      <c r="H115" s="12"/>
      <c r="I115" s="12"/>
      <c r="J115" s="12"/>
      <c r="K115" s="12"/>
      <c r="L115" s="12"/>
      <c r="M115" s="12"/>
      <c r="N115" s="10"/>
      <c r="O115" s="12"/>
      <c r="P115" s="10"/>
      <c r="Q115" s="10"/>
      <c r="R115" s="10"/>
      <c r="S115" s="10"/>
      <c r="T115" s="12"/>
      <c r="U115" s="12"/>
      <c r="W115" s="12"/>
      <c r="X115" s="12"/>
      <c r="Y115" s="12"/>
      <c r="Z115" s="12"/>
      <c r="AA115" s="12"/>
      <c r="AB115" s="12"/>
      <c r="AC115" s="12"/>
      <c r="AD115" s="12"/>
      <c r="AE115" s="12"/>
      <c r="AF115" s="12"/>
      <c r="AG115" s="12"/>
      <c r="AH115" s="12"/>
      <c r="AI115" s="10"/>
      <c r="AJ115" s="12"/>
      <c r="AK115" s="10"/>
      <c r="AL115" s="10"/>
      <c r="AM115" s="10"/>
      <c r="AN115" s="10"/>
      <c r="AO115" s="12"/>
      <c r="AP115" s="15"/>
      <c r="AQ115" s="15"/>
      <c r="AR115" s="15"/>
    </row>
    <row r="116" spans="2:62">
      <c r="B116" s="12"/>
      <c r="C116" s="12"/>
      <c r="D116" s="12"/>
      <c r="E116" s="12"/>
      <c r="F116" s="12"/>
      <c r="G116" s="12"/>
      <c r="H116" s="12"/>
      <c r="I116" s="12"/>
      <c r="J116" s="12"/>
      <c r="K116" s="12"/>
      <c r="L116" s="12"/>
      <c r="M116" s="12"/>
      <c r="N116" s="10"/>
      <c r="O116" s="12"/>
      <c r="P116" s="10"/>
      <c r="Q116" s="10"/>
      <c r="R116" s="10"/>
      <c r="S116" s="10"/>
      <c r="T116" s="12"/>
      <c r="U116" s="12"/>
      <c r="W116" s="12"/>
      <c r="X116" s="12"/>
      <c r="Y116" s="12"/>
      <c r="Z116" s="12"/>
      <c r="AA116" s="12"/>
      <c r="AB116" s="12"/>
      <c r="AC116" s="12"/>
      <c r="AD116" s="12"/>
      <c r="AE116" s="12"/>
      <c r="AF116" s="12"/>
      <c r="AG116" s="12"/>
      <c r="AH116" s="12"/>
      <c r="AI116" s="10"/>
      <c r="AJ116" s="12"/>
      <c r="AK116" s="10"/>
      <c r="AL116" s="10"/>
      <c r="AM116" s="10"/>
      <c r="AN116" s="10"/>
      <c r="AO116" s="12"/>
      <c r="AP116" s="15"/>
      <c r="AQ116" s="15"/>
      <c r="AR116" s="15"/>
    </row>
    <row r="117" spans="2:62">
      <c r="B117" s="12"/>
      <c r="C117" s="12"/>
      <c r="D117" s="12"/>
      <c r="E117" s="12"/>
      <c r="F117" s="12"/>
      <c r="G117" s="12"/>
      <c r="H117" s="12"/>
      <c r="I117" s="12"/>
      <c r="J117" s="12"/>
      <c r="K117" s="12"/>
      <c r="L117" s="12"/>
      <c r="M117" s="12"/>
      <c r="N117" s="10"/>
      <c r="O117" s="12"/>
      <c r="P117" s="10"/>
      <c r="Q117" s="10"/>
      <c r="R117" s="10"/>
      <c r="S117" s="10"/>
      <c r="T117" s="12"/>
      <c r="U117" s="12"/>
      <c r="W117" s="12"/>
      <c r="X117" s="12"/>
      <c r="Y117" s="12"/>
      <c r="Z117" s="12"/>
      <c r="AA117" s="12"/>
      <c r="AB117" s="12"/>
      <c r="AC117" s="12"/>
      <c r="AD117" s="12"/>
      <c r="AE117" s="12"/>
      <c r="AF117" s="12"/>
      <c r="AG117" s="12"/>
      <c r="AH117" s="12"/>
      <c r="AI117" s="10"/>
      <c r="AJ117" s="12"/>
      <c r="AK117" s="10"/>
      <c r="AL117" s="10"/>
      <c r="AM117" s="10"/>
      <c r="AN117" s="10"/>
      <c r="AO117" s="12"/>
      <c r="AP117" s="15"/>
      <c r="AQ117" s="15"/>
      <c r="AR117" s="15"/>
    </row>
    <row r="118" spans="2:62">
      <c r="B118" s="12"/>
      <c r="C118" s="12"/>
      <c r="D118" s="12"/>
      <c r="E118" s="12"/>
      <c r="F118" s="12"/>
      <c r="G118" s="12"/>
      <c r="H118" s="12"/>
      <c r="I118" s="12"/>
      <c r="J118" s="12"/>
      <c r="K118" s="12"/>
      <c r="L118" s="12"/>
      <c r="M118" s="12"/>
      <c r="N118" s="10"/>
      <c r="O118" s="12"/>
      <c r="P118" s="10"/>
      <c r="Q118" s="10"/>
      <c r="R118" s="10"/>
      <c r="S118" s="10"/>
      <c r="T118" s="12"/>
      <c r="U118" s="12"/>
      <c r="W118" s="12"/>
      <c r="X118" s="12"/>
      <c r="Y118" s="12"/>
      <c r="Z118" s="12"/>
      <c r="AA118" s="12"/>
      <c r="AB118" s="12"/>
      <c r="AC118" s="12"/>
      <c r="AD118" s="12"/>
      <c r="AE118" s="12"/>
      <c r="AF118" s="12"/>
      <c r="AG118" s="12"/>
      <c r="AH118" s="12"/>
      <c r="AI118" s="10"/>
      <c r="AJ118" s="12"/>
      <c r="AK118" s="10"/>
      <c r="AL118" s="10"/>
      <c r="AM118" s="10"/>
      <c r="AN118" s="10"/>
      <c r="AO118" s="12"/>
      <c r="AP118" s="15"/>
      <c r="AQ118" s="15"/>
      <c r="AR118" s="15"/>
    </row>
    <row r="119" spans="2:62">
      <c r="B119" s="12"/>
      <c r="C119" s="12"/>
      <c r="D119" s="12"/>
      <c r="E119" s="12"/>
      <c r="F119" s="12"/>
      <c r="G119" s="12"/>
      <c r="H119" s="12"/>
      <c r="I119" s="12"/>
      <c r="J119" s="12"/>
      <c r="K119" s="12"/>
      <c r="L119" s="12"/>
      <c r="M119" s="12"/>
      <c r="N119" s="10"/>
      <c r="O119" s="12"/>
      <c r="P119" s="10"/>
      <c r="Q119" s="10"/>
      <c r="R119" s="10"/>
      <c r="S119" s="10"/>
      <c r="T119" s="12"/>
      <c r="U119" s="12"/>
      <c r="W119" s="12"/>
      <c r="X119" s="12"/>
      <c r="Y119" s="12"/>
      <c r="Z119" s="12"/>
      <c r="AA119" s="12"/>
      <c r="AB119" s="12"/>
      <c r="AC119" s="12"/>
      <c r="AD119" s="12"/>
      <c r="AE119" s="12"/>
      <c r="AF119" s="12"/>
      <c r="AG119" s="12"/>
      <c r="AH119" s="12"/>
      <c r="AI119" s="10"/>
      <c r="AJ119" s="12"/>
      <c r="AK119" s="10"/>
      <c r="AL119" s="10"/>
      <c r="AM119" s="10"/>
      <c r="AN119" s="10"/>
      <c r="AO119" s="12"/>
      <c r="AP119" s="15"/>
      <c r="AQ119" s="15"/>
      <c r="AR119" s="15"/>
    </row>
    <row r="120" spans="2:62">
      <c r="B120" s="12"/>
      <c r="C120" s="12"/>
      <c r="D120" s="12"/>
      <c r="E120" s="12"/>
      <c r="F120" s="12"/>
      <c r="G120" s="12"/>
      <c r="H120" s="12"/>
      <c r="I120" s="12"/>
      <c r="J120" s="12"/>
      <c r="K120" s="12"/>
      <c r="L120" s="12"/>
      <c r="M120" s="12"/>
      <c r="N120" s="10"/>
      <c r="O120" s="12"/>
      <c r="P120" s="10"/>
      <c r="Q120" s="10"/>
      <c r="R120" s="10"/>
      <c r="S120" s="10"/>
      <c r="T120" s="12"/>
      <c r="U120" s="12"/>
      <c r="W120" s="12"/>
      <c r="X120" s="12"/>
      <c r="Y120" s="12"/>
      <c r="Z120" s="12"/>
      <c r="AA120" s="12"/>
      <c r="AB120" s="12"/>
      <c r="AC120" s="12"/>
      <c r="AD120" s="12"/>
      <c r="AE120" s="12"/>
      <c r="AF120" s="12"/>
      <c r="AG120" s="12"/>
      <c r="AH120" s="12"/>
      <c r="AI120" s="10"/>
      <c r="AJ120" s="12"/>
      <c r="AK120" s="10"/>
      <c r="AL120" s="10"/>
      <c r="AM120" s="10"/>
      <c r="AN120" s="10"/>
      <c r="AO120" s="12"/>
      <c r="AP120" s="15"/>
      <c r="AQ120" s="15"/>
      <c r="AR120" s="15"/>
    </row>
    <row r="121" spans="2:62">
      <c r="B121" s="12"/>
      <c r="C121" s="12"/>
      <c r="D121" s="12"/>
      <c r="E121" s="12"/>
      <c r="F121" s="12"/>
      <c r="G121" s="12"/>
      <c r="H121" s="12"/>
      <c r="I121" s="12"/>
      <c r="J121" s="12"/>
      <c r="K121" s="12"/>
      <c r="L121" s="12"/>
      <c r="M121" s="12"/>
      <c r="N121" s="10"/>
      <c r="O121" s="12"/>
      <c r="P121" s="10"/>
      <c r="Q121" s="10"/>
      <c r="R121" s="10"/>
      <c r="S121" s="10"/>
      <c r="T121" s="12"/>
      <c r="U121" s="12"/>
      <c r="W121" s="12"/>
      <c r="X121" s="12"/>
      <c r="Y121" s="12"/>
      <c r="Z121" s="12"/>
      <c r="AA121" s="12"/>
      <c r="AB121" s="12"/>
      <c r="AC121" s="12"/>
      <c r="AD121" s="12"/>
      <c r="AE121" s="12"/>
      <c r="AF121" s="12"/>
      <c r="AG121" s="12"/>
      <c r="AH121" s="12"/>
      <c r="AI121" s="10"/>
      <c r="AJ121" s="12"/>
      <c r="AK121" s="10"/>
      <c r="AL121" s="10"/>
      <c r="AM121" s="10"/>
      <c r="AN121" s="10"/>
      <c r="AO121" s="12"/>
      <c r="AP121" s="15"/>
      <c r="AQ121" s="15"/>
      <c r="AR121" s="15"/>
    </row>
    <row r="122" spans="2:62">
      <c r="B122" s="12"/>
      <c r="C122" s="12"/>
      <c r="D122" s="12"/>
      <c r="E122" s="12"/>
      <c r="F122" s="12"/>
      <c r="G122" s="12"/>
      <c r="H122" s="12"/>
      <c r="I122" s="12"/>
      <c r="J122" s="12"/>
      <c r="K122" s="12"/>
      <c r="L122" s="12"/>
      <c r="M122" s="12"/>
      <c r="N122" s="10"/>
      <c r="O122" s="12"/>
      <c r="P122" s="10"/>
      <c r="Q122" s="10"/>
      <c r="R122" s="10"/>
      <c r="S122" s="10"/>
      <c r="T122" s="12"/>
      <c r="U122" s="12"/>
      <c r="W122" s="12"/>
      <c r="X122" s="12"/>
      <c r="Y122" s="12"/>
      <c r="Z122" s="12"/>
      <c r="AA122" s="12"/>
      <c r="AB122" s="12"/>
      <c r="AC122" s="12"/>
      <c r="AD122" s="12"/>
      <c r="AE122" s="12"/>
      <c r="AF122" s="12"/>
      <c r="AG122" s="12"/>
      <c r="AH122" s="12"/>
      <c r="AI122" s="10"/>
      <c r="AJ122" s="12"/>
      <c r="AK122" s="10"/>
      <c r="AL122" s="10"/>
      <c r="AM122" s="10"/>
      <c r="AN122" s="10"/>
      <c r="AO122" s="12"/>
      <c r="AP122" s="15"/>
      <c r="AQ122" s="15"/>
      <c r="AR122" s="15"/>
    </row>
    <row r="123" spans="2:62">
      <c r="B123" s="12"/>
      <c r="C123" s="12"/>
      <c r="D123" s="12"/>
      <c r="E123" s="12"/>
      <c r="F123" s="12"/>
      <c r="G123" s="12"/>
      <c r="H123" s="12"/>
      <c r="I123" s="12"/>
      <c r="J123" s="12"/>
      <c r="K123" s="12"/>
      <c r="L123" s="12"/>
      <c r="M123" s="12"/>
      <c r="N123" s="10"/>
      <c r="O123" s="12"/>
      <c r="P123" s="10"/>
      <c r="Q123" s="10"/>
      <c r="R123" s="10"/>
      <c r="S123" s="10"/>
      <c r="T123" s="12"/>
      <c r="U123" s="12"/>
      <c r="W123" s="12"/>
      <c r="X123" s="12"/>
      <c r="Y123" s="12"/>
      <c r="Z123" s="12"/>
      <c r="AA123" s="12"/>
      <c r="AB123" s="12"/>
      <c r="AC123" s="12"/>
      <c r="AD123" s="12"/>
      <c r="AE123" s="12"/>
      <c r="AF123" s="12"/>
      <c r="AG123" s="12"/>
      <c r="AH123" s="12"/>
      <c r="AI123" s="10"/>
      <c r="AJ123" s="12"/>
      <c r="AK123" s="10"/>
      <c r="AL123" s="10"/>
      <c r="AM123" s="10"/>
      <c r="AN123" s="10"/>
      <c r="AO123" s="12"/>
      <c r="AP123" s="15"/>
      <c r="AQ123" s="15"/>
      <c r="AR123" s="15"/>
    </row>
    <row r="124" spans="2:62">
      <c r="B124" s="12"/>
      <c r="C124" s="12"/>
      <c r="D124" s="12"/>
      <c r="E124" s="12"/>
      <c r="F124" s="12"/>
      <c r="G124" s="12"/>
      <c r="H124" s="12"/>
      <c r="I124" s="12"/>
      <c r="J124" s="12"/>
      <c r="K124" s="12"/>
      <c r="L124" s="12"/>
      <c r="M124" s="12"/>
      <c r="N124" s="10"/>
      <c r="O124" s="12"/>
      <c r="P124" s="10"/>
      <c r="Q124" s="10"/>
      <c r="R124" s="10"/>
      <c r="S124" s="10"/>
      <c r="T124" s="12"/>
      <c r="U124" s="12"/>
      <c r="W124" s="12"/>
      <c r="X124" s="12"/>
      <c r="Y124" s="12"/>
      <c r="Z124" s="12"/>
      <c r="AA124" s="12"/>
      <c r="AB124" s="12"/>
      <c r="AC124" s="12"/>
      <c r="AD124" s="12"/>
      <c r="AE124" s="12"/>
      <c r="AF124" s="12"/>
      <c r="AG124" s="12"/>
      <c r="AH124" s="12"/>
      <c r="AI124" s="10"/>
      <c r="AJ124" s="12"/>
      <c r="AK124" s="10"/>
      <c r="AL124" s="10"/>
      <c r="AM124" s="10"/>
      <c r="AN124" s="10"/>
      <c r="AO124" s="12"/>
      <c r="AP124" s="15"/>
      <c r="AQ124" s="15"/>
      <c r="AR124" s="15"/>
    </row>
    <row r="125" spans="2:62">
      <c r="B125" s="12"/>
      <c r="C125" s="12"/>
      <c r="D125" s="12"/>
      <c r="E125" s="12"/>
      <c r="F125" s="12"/>
      <c r="G125" s="12"/>
      <c r="H125" s="12"/>
      <c r="I125" s="12"/>
      <c r="J125" s="12"/>
      <c r="K125" s="12"/>
      <c r="L125" s="12"/>
      <c r="M125" s="12"/>
      <c r="N125" s="10"/>
      <c r="O125" s="12"/>
      <c r="P125" s="10"/>
      <c r="Q125" s="10"/>
      <c r="R125" s="10"/>
      <c r="S125" s="10"/>
      <c r="T125" s="12"/>
      <c r="U125" s="12"/>
      <c r="W125" s="12"/>
      <c r="X125" s="12"/>
      <c r="Y125" s="12"/>
      <c r="Z125" s="12"/>
      <c r="AA125" s="12"/>
      <c r="AB125" s="12"/>
      <c r="AC125" s="12"/>
      <c r="AD125" s="12"/>
      <c r="AE125" s="12"/>
      <c r="AF125" s="12"/>
      <c r="AG125" s="12"/>
      <c r="AH125" s="12"/>
      <c r="AI125" s="10"/>
      <c r="AJ125" s="12"/>
      <c r="AK125" s="10"/>
      <c r="AL125" s="10"/>
      <c r="AM125" s="10"/>
      <c r="AN125" s="10"/>
      <c r="AO125" s="12"/>
      <c r="AP125" s="15"/>
      <c r="AQ125" s="15"/>
      <c r="AR125" s="15"/>
    </row>
    <row r="126" spans="2:62">
      <c r="B126" s="12"/>
      <c r="C126" s="12"/>
      <c r="D126" s="12"/>
      <c r="E126" s="12"/>
      <c r="F126" s="12"/>
      <c r="G126" s="12"/>
      <c r="H126" s="12"/>
      <c r="I126" s="12"/>
      <c r="J126" s="12"/>
      <c r="K126" s="12"/>
      <c r="L126" s="12"/>
      <c r="M126" s="12"/>
      <c r="N126" s="10"/>
      <c r="O126" s="12"/>
      <c r="P126" s="10"/>
      <c r="Q126" s="10"/>
      <c r="R126" s="10"/>
      <c r="S126" s="10"/>
      <c r="T126" s="12"/>
      <c r="U126" s="12"/>
      <c r="W126" s="12"/>
      <c r="X126" s="12"/>
      <c r="Y126" s="12"/>
      <c r="Z126" s="12"/>
      <c r="AA126" s="12"/>
      <c r="AB126" s="12"/>
      <c r="AC126" s="12"/>
      <c r="AD126" s="12"/>
      <c r="AE126" s="12"/>
      <c r="AF126" s="12"/>
      <c r="AG126" s="12"/>
      <c r="AH126" s="12"/>
      <c r="AI126" s="10"/>
      <c r="AJ126" s="12"/>
      <c r="AK126" s="10"/>
      <c r="AL126" s="10"/>
      <c r="AM126" s="10"/>
      <c r="AN126" s="10"/>
      <c r="AO126" s="12"/>
      <c r="AP126" s="15"/>
      <c r="AQ126" s="15"/>
      <c r="AR126" s="15"/>
    </row>
    <row r="127" spans="2:62">
      <c r="B127" s="12"/>
      <c r="C127" s="12"/>
      <c r="D127" s="12"/>
      <c r="E127" s="12"/>
      <c r="F127" s="12"/>
      <c r="G127" s="12"/>
      <c r="H127" s="12"/>
      <c r="I127" s="12"/>
      <c r="J127" s="12"/>
      <c r="K127" s="12"/>
      <c r="L127" s="12"/>
      <c r="M127" s="12"/>
      <c r="N127" s="10"/>
      <c r="O127" s="12"/>
      <c r="P127" s="10"/>
      <c r="Q127" s="10"/>
      <c r="R127" s="10"/>
      <c r="S127" s="10"/>
      <c r="T127" s="12"/>
      <c r="U127" s="12"/>
      <c r="W127" s="12"/>
      <c r="X127" s="12"/>
      <c r="Y127" s="12"/>
      <c r="Z127" s="12"/>
      <c r="AA127" s="12"/>
      <c r="AB127" s="12"/>
      <c r="AC127" s="12"/>
      <c r="AD127" s="12"/>
      <c r="AE127" s="12"/>
      <c r="AF127" s="12"/>
      <c r="AG127" s="12"/>
      <c r="AH127" s="12"/>
      <c r="AI127" s="10"/>
      <c r="AJ127" s="12"/>
      <c r="AK127" s="10"/>
      <c r="AL127" s="10"/>
      <c r="AM127" s="10"/>
      <c r="AN127" s="10"/>
      <c r="AO127" s="12"/>
      <c r="AP127" s="15"/>
      <c r="AQ127" s="15"/>
      <c r="AR127" s="15"/>
    </row>
    <row r="128" spans="2:62">
      <c r="B128" s="12"/>
      <c r="C128" s="12"/>
      <c r="D128" s="12"/>
      <c r="E128" s="12"/>
      <c r="F128" s="12"/>
      <c r="G128" s="12"/>
      <c r="H128" s="12"/>
      <c r="I128" s="12"/>
      <c r="J128" s="12"/>
      <c r="K128" s="12"/>
      <c r="L128" s="12"/>
      <c r="M128" s="12"/>
      <c r="N128" s="10"/>
      <c r="O128" s="12"/>
      <c r="P128" s="10"/>
      <c r="Q128" s="10"/>
      <c r="R128" s="10"/>
      <c r="S128" s="10"/>
      <c r="T128" s="12"/>
      <c r="U128" s="12"/>
      <c r="W128" s="12"/>
      <c r="X128" s="12"/>
      <c r="Y128" s="12"/>
      <c r="Z128" s="12"/>
      <c r="AA128" s="12"/>
      <c r="AB128" s="12"/>
      <c r="AC128" s="12"/>
      <c r="AD128" s="12"/>
      <c r="AE128" s="12"/>
      <c r="AF128" s="12"/>
      <c r="AG128" s="12"/>
      <c r="AH128" s="12"/>
      <c r="AI128" s="10"/>
      <c r="AJ128" s="12"/>
      <c r="AK128" s="10"/>
      <c r="AL128" s="10"/>
      <c r="AM128" s="10"/>
      <c r="AN128" s="10"/>
      <c r="AO128" s="12"/>
      <c r="AP128" s="15"/>
      <c r="AQ128" s="15"/>
      <c r="AR128" s="15"/>
    </row>
    <row r="129" spans="2:44">
      <c r="B129" s="12"/>
      <c r="C129" s="12"/>
      <c r="D129" s="12"/>
      <c r="E129" s="12"/>
      <c r="F129" s="12"/>
      <c r="G129" s="12"/>
      <c r="H129" s="12"/>
      <c r="I129" s="12"/>
      <c r="J129" s="12"/>
      <c r="K129" s="12"/>
      <c r="L129" s="12"/>
      <c r="M129" s="12"/>
      <c r="N129" s="10"/>
      <c r="O129" s="12"/>
      <c r="P129" s="10"/>
      <c r="Q129" s="10"/>
      <c r="R129" s="10"/>
      <c r="S129" s="10"/>
      <c r="T129" s="12"/>
      <c r="U129" s="12"/>
      <c r="W129" s="12"/>
      <c r="X129" s="12"/>
      <c r="Y129" s="12"/>
      <c r="Z129" s="12"/>
      <c r="AA129" s="12"/>
      <c r="AB129" s="12"/>
      <c r="AC129" s="12"/>
      <c r="AD129" s="12"/>
      <c r="AE129" s="12"/>
      <c r="AF129" s="12"/>
      <c r="AG129" s="12"/>
      <c r="AH129" s="12"/>
      <c r="AI129" s="10"/>
      <c r="AJ129" s="12"/>
      <c r="AK129" s="10"/>
      <c r="AL129" s="10"/>
      <c r="AM129" s="10"/>
      <c r="AN129" s="10"/>
      <c r="AO129" s="12"/>
      <c r="AP129" s="15"/>
      <c r="AQ129" s="15"/>
      <c r="AR129" s="15"/>
    </row>
    <row r="130" spans="2:44">
      <c r="B130" s="12"/>
      <c r="C130" s="12"/>
      <c r="D130" s="12"/>
      <c r="E130" s="12"/>
      <c r="F130" s="12"/>
      <c r="G130" s="12"/>
      <c r="H130" s="12"/>
      <c r="I130" s="12"/>
      <c r="J130" s="12"/>
      <c r="K130" s="12"/>
      <c r="L130" s="12"/>
      <c r="M130" s="12"/>
      <c r="N130" s="10"/>
      <c r="O130" s="12"/>
      <c r="P130" s="10"/>
      <c r="Q130" s="10"/>
      <c r="R130" s="10"/>
      <c r="S130" s="10"/>
      <c r="T130" s="12"/>
      <c r="U130" s="12"/>
      <c r="W130" s="12"/>
      <c r="X130" s="12"/>
      <c r="Y130" s="12"/>
      <c r="Z130" s="12"/>
      <c r="AA130" s="12"/>
      <c r="AB130" s="12"/>
      <c r="AC130" s="12"/>
      <c r="AD130" s="12"/>
      <c r="AE130" s="12"/>
      <c r="AF130" s="12"/>
      <c r="AG130" s="12"/>
      <c r="AH130" s="12"/>
      <c r="AI130" s="10"/>
      <c r="AJ130" s="12"/>
      <c r="AK130" s="10"/>
      <c r="AL130" s="10"/>
      <c r="AM130" s="10"/>
      <c r="AN130" s="10"/>
      <c r="AO130" s="12"/>
      <c r="AP130" s="15"/>
      <c r="AQ130" s="15"/>
      <c r="AR130" s="15"/>
    </row>
    <row r="131" spans="2:44">
      <c r="B131" s="12"/>
      <c r="C131" s="12"/>
      <c r="D131" s="12"/>
      <c r="E131" s="12"/>
      <c r="F131" s="12"/>
      <c r="G131" s="12"/>
      <c r="H131" s="12"/>
      <c r="I131" s="12"/>
      <c r="J131" s="12"/>
      <c r="K131" s="12"/>
      <c r="L131" s="12"/>
      <c r="M131" s="12"/>
      <c r="N131" s="10"/>
      <c r="O131" s="12"/>
      <c r="P131" s="10"/>
      <c r="Q131" s="10"/>
      <c r="R131" s="10"/>
      <c r="S131" s="10"/>
      <c r="T131" s="12"/>
      <c r="U131" s="12"/>
      <c r="W131" s="12"/>
      <c r="X131" s="12"/>
      <c r="Y131" s="12"/>
      <c r="Z131" s="12"/>
      <c r="AA131" s="12"/>
      <c r="AB131" s="12"/>
      <c r="AC131" s="12"/>
      <c r="AD131" s="12"/>
      <c r="AE131" s="12"/>
      <c r="AF131" s="12"/>
      <c r="AG131" s="12"/>
      <c r="AH131" s="12"/>
      <c r="AI131" s="10"/>
      <c r="AJ131" s="12"/>
      <c r="AK131" s="10"/>
      <c r="AL131" s="10"/>
      <c r="AM131" s="10"/>
      <c r="AN131" s="10"/>
      <c r="AO131" s="12"/>
      <c r="AP131" s="15"/>
      <c r="AQ131" s="15"/>
      <c r="AR131" s="15"/>
    </row>
    <row r="132" spans="2:44">
      <c r="B132" s="12"/>
      <c r="C132" s="12"/>
      <c r="D132" s="12"/>
      <c r="E132" s="12"/>
      <c r="F132" s="12"/>
      <c r="G132" s="12"/>
      <c r="H132" s="12"/>
      <c r="I132" s="12"/>
      <c r="J132" s="12"/>
      <c r="K132" s="12"/>
      <c r="L132" s="12"/>
      <c r="M132" s="12"/>
      <c r="N132" s="10"/>
      <c r="O132" s="12"/>
      <c r="P132" s="10"/>
      <c r="Q132" s="10"/>
      <c r="R132" s="10"/>
      <c r="S132" s="10"/>
      <c r="T132" s="12"/>
      <c r="U132" s="12"/>
      <c r="W132" s="12"/>
      <c r="X132" s="12"/>
      <c r="Y132" s="12"/>
      <c r="Z132" s="12"/>
      <c r="AA132" s="12"/>
      <c r="AB132" s="12"/>
      <c r="AC132" s="12"/>
      <c r="AD132" s="12"/>
      <c r="AE132" s="12"/>
      <c r="AF132" s="12"/>
      <c r="AG132" s="12"/>
      <c r="AH132" s="12"/>
      <c r="AI132" s="10"/>
      <c r="AJ132" s="12"/>
      <c r="AK132" s="10"/>
      <c r="AL132" s="10"/>
      <c r="AM132" s="10"/>
      <c r="AN132" s="10"/>
      <c r="AO132" s="12"/>
      <c r="AP132" s="15"/>
      <c r="AQ132" s="15"/>
      <c r="AR132" s="15"/>
    </row>
    <row r="133" spans="2:44">
      <c r="B133" s="12"/>
      <c r="C133" s="12"/>
      <c r="D133" s="12"/>
      <c r="E133" s="12"/>
      <c r="F133" s="12"/>
      <c r="G133" s="12"/>
      <c r="H133" s="12"/>
      <c r="I133" s="12"/>
      <c r="J133" s="12"/>
      <c r="K133" s="12"/>
      <c r="L133" s="12"/>
      <c r="M133" s="12"/>
      <c r="N133" s="10"/>
      <c r="O133" s="12"/>
      <c r="P133" s="10"/>
      <c r="Q133" s="10"/>
      <c r="R133" s="10"/>
      <c r="S133" s="10"/>
      <c r="T133" s="12"/>
      <c r="U133" s="12"/>
      <c r="W133" s="12"/>
      <c r="X133" s="12"/>
      <c r="Y133" s="12"/>
      <c r="Z133" s="12"/>
      <c r="AA133" s="12"/>
      <c r="AB133" s="12"/>
      <c r="AC133" s="12"/>
      <c r="AD133" s="12"/>
      <c r="AE133" s="12"/>
      <c r="AF133" s="12"/>
      <c r="AG133" s="12"/>
      <c r="AH133" s="12"/>
      <c r="AI133" s="10"/>
      <c r="AJ133" s="12"/>
      <c r="AK133" s="10"/>
      <c r="AL133" s="10"/>
      <c r="AM133" s="10"/>
      <c r="AN133" s="10"/>
      <c r="AO133" s="12"/>
      <c r="AP133" s="15"/>
      <c r="AQ133" s="15"/>
      <c r="AR133" s="15"/>
    </row>
    <row r="134" spans="2:44">
      <c r="B134" s="12"/>
      <c r="C134" s="12"/>
      <c r="D134" s="12"/>
      <c r="E134" s="12"/>
      <c r="F134" s="12"/>
      <c r="G134" s="12"/>
      <c r="H134" s="12"/>
      <c r="I134" s="12"/>
      <c r="J134" s="12"/>
      <c r="K134" s="12"/>
      <c r="L134" s="12"/>
      <c r="M134" s="12"/>
      <c r="N134" s="10"/>
      <c r="O134" s="12"/>
      <c r="P134" s="10"/>
      <c r="Q134" s="10"/>
      <c r="R134" s="10"/>
      <c r="S134" s="10"/>
      <c r="T134" s="12"/>
      <c r="U134" s="12"/>
      <c r="W134" s="12"/>
      <c r="X134" s="12"/>
      <c r="Y134" s="12"/>
      <c r="Z134" s="12"/>
      <c r="AA134" s="12"/>
      <c r="AB134" s="12"/>
      <c r="AC134" s="12"/>
      <c r="AD134" s="12"/>
      <c r="AE134" s="12"/>
      <c r="AF134" s="12"/>
      <c r="AG134" s="12"/>
      <c r="AH134" s="12"/>
      <c r="AI134" s="10"/>
      <c r="AJ134" s="12"/>
      <c r="AK134" s="10"/>
      <c r="AL134" s="10"/>
      <c r="AM134" s="10"/>
      <c r="AN134" s="10"/>
      <c r="AO134" s="12"/>
      <c r="AP134" s="15"/>
      <c r="AQ134" s="15"/>
      <c r="AR134" s="15"/>
    </row>
    <row r="135" spans="2:44">
      <c r="B135" s="12"/>
      <c r="C135" s="12"/>
      <c r="D135" s="12"/>
      <c r="E135" s="12"/>
      <c r="F135" s="12"/>
      <c r="G135" s="12"/>
      <c r="H135" s="12"/>
      <c r="I135" s="12"/>
      <c r="J135" s="12"/>
      <c r="K135" s="12"/>
      <c r="L135" s="12"/>
      <c r="M135" s="12"/>
      <c r="N135" s="10"/>
      <c r="O135" s="12"/>
      <c r="P135" s="10"/>
      <c r="Q135" s="10"/>
      <c r="R135" s="10"/>
      <c r="S135" s="10"/>
      <c r="T135" s="12"/>
      <c r="U135" s="12"/>
      <c r="W135" s="12"/>
      <c r="X135" s="12"/>
      <c r="Y135" s="12"/>
      <c r="Z135" s="12"/>
      <c r="AA135" s="12"/>
      <c r="AB135" s="12"/>
      <c r="AC135" s="12"/>
      <c r="AD135" s="12"/>
      <c r="AE135" s="12"/>
      <c r="AF135" s="12"/>
      <c r="AG135" s="12"/>
      <c r="AH135" s="12"/>
      <c r="AI135" s="10"/>
      <c r="AJ135" s="12"/>
      <c r="AK135" s="10"/>
      <c r="AL135" s="10"/>
      <c r="AM135" s="10"/>
      <c r="AN135" s="10"/>
      <c r="AO135" s="12"/>
      <c r="AP135" s="15"/>
      <c r="AQ135" s="15"/>
      <c r="AR135" s="15"/>
    </row>
    <row r="136" spans="2:44">
      <c r="B136" s="12"/>
      <c r="C136" s="12"/>
      <c r="D136" s="12"/>
      <c r="E136" s="12"/>
      <c r="F136" s="12"/>
      <c r="G136" s="12"/>
      <c r="H136" s="12"/>
      <c r="I136" s="12"/>
      <c r="J136" s="12"/>
      <c r="K136" s="12"/>
      <c r="L136" s="12"/>
      <c r="M136" s="12"/>
      <c r="N136" s="10"/>
      <c r="O136" s="12"/>
      <c r="P136" s="10"/>
      <c r="Q136" s="10"/>
      <c r="R136" s="10"/>
      <c r="S136" s="10"/>
      <c r="T136" s="12"/>
      <c r="U136" s="12"/>
      <c r="W136" s="12"/>
      <c r="X136" s="12"/>
      <c r="Y136" s="12"/>
      <c r="Z136" s="12"/>
      <c r="AA136" s="12"/>
      <c r="AB136" s="12"/>
      <c r="AC136" s="12"/>
      <c r="AD136" s="12"/>
      <c r="AE136" s="12"/>
      <c r="AF136" s="12"/>
      <c r="AG136" s="12"/>
      <c r="AH136" s="12"/>
      <c r="AI136" s="10"/>
      <c r="AJ136" s="12"/>
      <c r="AK136" s="10"/>
      <c r="AL136" s="10"/>
      <c r="AM136" s="10"/>
      <c r="AN136" s="10"/>
      <c r="AO136" s="12"/>
      <c r="AP136" s="15"/>
      <c r="AQ136" s="15"/>
      <c r="AR136" s="15"/>
    </row>
    <row r="137" spans="2:44">
      <c r="B137" s="12"/>
      <c r="C137" s="12"/>
      <c r="D137" s="12"/>
      <c r="E137" s="12"/>
      <c r="F137" s="12"/>
      <c r="G137" s="12"/>
      <c r="H137" s="12"/>
      <c r="I137" s="12"/>
      <c r="J137" s="12"/>
      <c r="K137" s="12"/>
      <c r="L137" s="12"/>
      <c r="M137" s="12"/>
      <c r="N137" s="10"/>
      <c r="O137" s="12"/>
      <c r="P137" s="10"/>
      <c r="Q137" s="10"/>
      <c r="R137" s="10"/>
      <c r="S137" s="10"/>
      <c r="T137" s="12"/>
      <c r="U137" s="12"/>
      <c r="W137" s="12"/>
      <c r="X137" s="12"/>
      <c r="Y137" s="12"/>
      <c r="Z137" s="12"/>
      <c r="AA137" s="12"/>
      <c r="AB137" s="12"/>
      <c r="AC137" s="12"/>
      <c r="AD137" s="12"/>
      <c r="AE137" s="12"/>
      <c r="AF137" s="12"/>
      <c r="AG137" s="12"/>
      <c r="AH137" s="12"/>
      <c r="AI137" s="10"/>
      <c r="AJ137" s="12"/>
      <c r="AK137" s="10"/>
      <c r="AL137" s="10"/>
      <c r="AM137" s="10"/>
      <c r="AN137" s="10"/>
      <c r="AO137" s="12"/>
      <c r="AP137" s="15"/>
      <c r="AQ137" s="15"/>
      <c r="AR137" s="15"/>
    </row>
    <row r="138" spans="2:44">
      <c r="B138" s="12"/>
      <c r="C138" s="12"/>
      <c r="D138" s="12"/>
      <c r="E138" s="12"/>
      <c r="F138" s="12"/>
      <c r="G138" s="12"/>
      <c r="H138" s="12"/>
      <c r="I138" s="12"/>
      <c r="J138" s="12"/>
      <c r="K138" s="12"/>
      <c r="L138" s="12"/>
      <c r="M138" s="12"/>
      <c r="N138" s="10"/>
      <c r="O138" s="12"/>
      <c r="P138" s="10"/>
      <c r="Q138" s="10"/>
      <c r="R138" s="10"/>
      <c r="S138" s="10"/>
      <c r="T138" s="12"/>
      <c r="U138" s="12"/>
      <c r="W138" s="12"/>
      <c r="X138" s="12"/>
      <c r="Y138" s="12"/>
      <c r="Z138" s="12"/>
      <c r="AA138" s="12"/>
      <c r="AB138" s="12"/>
      <c r="AC138" s="12"/>
      <c r="AD138" s="12"/>
      <c r="AE138" s="12"/>
      <c r="AF138" s="12"/>
      <c r="AG138" s="12"/>
      <c r="AH138" s="12"/>
      <c r="AI138" s="10"/>
      <c r="AJ138" s="12"/>
      <c r="AK138" s="10"/>
      <c r="AL138" s="10"/>
      <c r="AM138" s="10"/>
      <c r="AN138" s="10"/>
      <c r="AO138" s="12"/>
      <c r="AP138" s="15"/>
      <c r="AQ138" s="15"/>
      <c r="AR138" s="15"/>
    </row>
    <row r="139" spans="2:44">
      <c r="B139" s="12"/>
      <c r="C139" s="12"/>
      <c r="D139" s="12"/>
      <c r="E139" s="12"/>
      <c r="F139" s="12"/>
      <c r="G139" s="12"/>
      <c r="H139" s="12"/>
      <c r="I139" s="12"/>
      <c r="J139" s="12"/>
      <c r="K139" s="12"/>
      <c r="L139" s="12"/>
      <c r="M139" s="12"/>
      <c r="N139" s="10"/>
      <c r="O139" s="12"/>
      <c r="P139" s="10"/>
      <c r="Q139" s="10"/>
      <c r="R139" s="10"/>
      <c r="S139" s="10"/>
      <c r="T139" s="12"/>
      <c r="U139" s="12"/>
      <c r="W139" s="12"/>
      <c r="X139" s="12"/>
      <c r="Y139" s="12"/>
      <c r="Z139" s="12"/>
      <c r="AA139" s="12"/>
      <c r="AB139" s="12"/>
      <c r="AC139" s="12"/>
      <c r="AD139" s="12"/>
      <c r="AE139" s="12"/>
      <c r="AF139" s="12"/>
      <c r="AG139" s="12"/>
      <c r="AH139" s="12"/>
      <c r="AI139" s="10"/>
      <c r="AJ139" s="12"/>
      <c r="AK139" s="10"/>
      <c r="AL139" s="10"/>
      <c r="AM139" s="10"/>
      <c r="AN139" s="10"/>
      <c r="AO139" s="12"/>
      <c r="AP139" s="15"/>
      <c r="AQ139" s="15"/>
      <c r="AR139" s="15"/>
    </row>
    <row r="140" spans="2:44">
      <c r="B140" s="12"/>
      <c r="C140" s="12"/>
      <c r="D140" s="12"/>
      <c r="E140" s="12"/>
      <c r="F140" s="12"/>
      <c r="G140" s="12"/>
      <c r="H140" s="12"/>
      <c r="I140" s="12"/>
      <c r="J140" s="12"/>
      <c r="K140" s="12"/>
      <c r="L140" s="12"/>
      <c r="M140" s="12"/>
      <c r="N140" s="10"/>
      <c r="O140" s="12"/>
      <c r="P140" s="10"/>
      <c r="Q140" s="10"/>
      <c r="R140" s="10"/>
      <c r="S140" s="10"/>
      <c r="T140" s="12"/>
      <c r="U140" s="12"/>
      <c r="W140" s="12"/>
      <c r="X140" s="12"/>
      <c r="Y140" s="12"/>
      <c r="Z140" s="12"/>
      <c r="AA140" s="12"/>
      <c r="AB140" s="12"/>
      <c r="AC140" s="12"/>
      <c r="AD140" s="12"/>
      <c r="AE140" s="12"/>
      <c r="AF140" s="12"/>
      <c r="AG140" s="12"/>
      <c r="AH140" s="12"/>
      <c r="AI140" s="10"/>
      <c r="AJ140" s="12"/>
      <c r="AK140" s="10"/>
      <c r="AL140" s="10"/>
      <c r="AM140" s="10"/>
      <c r="AN140" s="10"/>
      <c r="AO140" s="12"/>
      <c r="AP140" s="15"/>
      <c r="AQ140" s="15"/>
      <c r="AR140" s="15"/>
    </row>
    <row r="141" spans="2:44">
      <c r="B141" s="12"/>
      <c r="C141" s="12"/>
      <c r="D141" s="12"/>
      <c r="E141" s="12"/>
      <c r="F141" s="12"/>
      <c r="G141" s="12"/>
      <c r="H141" s="12"/>
      <c r="I141" s="12"/>
      <c r="J141" s="12"/>
      <c r="K141" s="12"/>
      <c r="L141" s="12"/>
      <c r="M141" s="12"/>
      <c r="N141" s="10"/>
      <c r="O141" s="12"/>
      <c r="P141" s="10"/>
      <c r="Q141" s="10"/>
      <c r="R141" s="10"/>
      <c r="S141" s="10"/>
      <c r="T141" s="12"/>
      <c r="U141" s="12"/>
      <c r="W141" s="12"/>
      <c r="X141" s="12"/>
      <c r="Y141" s="12"/>
      <c r="Z141" s="12"/>
      <c r="AA141" s="12"/>
      <c r="AB141" s="12"/>
      <c r="AC141" s="12"/>
      <c r="AD141" s="12"/>
      <c r="AE141" s="12"/>
      <c r="AF141" s="12"/>
      <c r="AG141" s="12"/>
      <c r="AH141" s="12"/>
      <c r="AI141" s="10"/>
      <c r="AJ141" s="12"/>
      <c r="AK141" s="10"/>
      <c r="AL141" s="10"/>
      <c r="AM141" s="10"/>
      <c r="AN141" s="10"/>
      <c r="AO141" s="12"/>
      <c r="AP141" s="15"/>
      <c r="AQ141" s="15"/>
      <c r="AR141" s="15"/>
    </row>
    <row r="142" spans="2:44">
      <c r="B142" s="12"/>
      <c r="C142" s="12"/>
      <c r="D142" s="12"/>
      <c r="E142" s="12"/>
      <c r="F142" s="12"/>
      <c r="G142" s="12"/>
      <c r="H142" s="12"/>
      <c r="I142" s="12"/>
      <c r="J142" s="12"/>
      <c r="K142" s="12"/>
      <c r="L142" s="12"/>
      <c r="M142" s="12"/>
      <c r="N142" s="10"/>
      <c r="O142" s="12"/>
      <c r="P142" s="10"/>
      <c r="Q142" s="10"/>
      <c r="R142" s="10"/>
      <c r="S142" s="10"/>
      <c r="T142" s="12"/>
      <c r="U142" s="12"/>
      <c r="W142" s="12"/>
      <c r="X142" s="12"/>
      <c r="Y142" s="12"/>
      <c r="Z142" s="12"/>
      <c r="AA142" s="12"/>
      <c r="AB142" s="12"/>
      <c r="AC142" s="12"/>
      <c r="AD142" s="12"/>
      <c r="AE142" s="12"/>
      <c r="AF142" s="12"/>
      <c r="AG142" s="12"/>
      <c r="AH142" s="12"/>
      <c r="AI142" s="10"/>
      <c r="AJ142" s="12"/>
      <c r="AK142" s="10"/>
      <c r="AL142" s="10"/>
      <c r="AM142" s="10"/>
      <c r="AN142" s="10"/>
      <c r="AO142" s="12"/>
      <c r="AP142" s="15"/>
      <c r="AQ142" s="15"/>
      <c r="AR142" s="15"/>
    </row>
    <row r="143" spans="2:44">
      <c r="B143" s="12"/>
      <c r="C143" s="12"/>
      <c r="D143" s="12"/>
      <c r="E143" s="12"/>
      <c r="F143" s="12"/>
      <c r="G143" s="12"/>
      <c r="H143" s="12"/>
      <c r="I143" s="12"/>
      <c r="J143" s="12"/>
      <c r="K143" s="12"/>
      <c r="L143" s="12"/>
      <c r="M143" s="12"/>
      <c r="N143" s="10"/>
      <c r="O143" s="12"/>
      <c r="P143" s="10"/>
      <c r="Q143" s="10"/>
      <c r="R143" s="10"/>
      <c r="S143" s="10"/>
      <c r="T143" s="12"/>
      <c r="U143" s="12"/>
      <c r="W143" s="12"/>
      <c r="X143" s="12"/>
      <c r="Y143" s="12"/>
      <c r="Z143" s="12"/>
      <c r="AA143" s="12"/>
      <c r="AB143" s="12"/>
      <c r="AC143" s="12"/>
      <c r="AD143" s="12"/>
      <c r="AE143" s="12"/>
      <c r="AF143" s="12"/>
      <c r="AG143" s="12"/>
      <c r="AH143" s="12"/>
      <c r="AI143" s="10"/>
      <c r="AJ143" s="12"/>
      <c r="AK143" s="10"/>
      <c r="AL143" s="10"/>
      <c r="AM143" s="10"/>
      <c r="AN143" s="10"/>
      <c r="AO143" s="12"/>
      <c r="AP143" s="15"/>
      <c r="AQ143" s="15"/>
      <c r="AR143" s="15"/>
    </row>
    <row r="144" spans="2:44">
      <c r="B144" s="12"/>
      <c r="C144" s="12"/>
      <c r="D144" s="12"/>
      <c r="E144" s="12"/>
      <c r="F144" s="12"/>
      <c r="G144" s="12"/>
      <c r="H144" s="12"/>
      <c r="I144" s="12"/>
      <c r="J144" s="12"/>
      <c r="K144" s="12"/>
      <c r="L144" s="12"/>
      <c r="M144" s="12"/>
      <c r="N144" s="10"/>
      <c r="O144" s="12"/>
      <c r="P144" s="10"/>
      <c r="Q144" s="10"/>
      <c r="R144" s="10"/>
      <c r="S144" s="10"/>
      <c r="T144" s="12"/>
      <c r="U144" s="12"/>
      <c r="W144" s="12"/>
      <c r="X144" s="12"/>
      <c r="Y144" s="12"/>
      <c r="Z144" s="12"/>
      <c r="AA144" s="12"/>
      <c r="AB144" s="12"/>
      <c r="AC144" s="12"/>
      <c r="AD144" s="12"/>
      <c r="AE144" s="12"/>
      <c r="AF144" s="12"/>
      <c r="AG144" s="12"/>
      <c r="AH144" s="12"/>
      <c r="AI144" s="10"/>
      <c r="AJ144" s="12"/>
      <c r="AK144" s="10"/>
      <c r="AL144" s="10"/>
      <c r="AM144" s="10"/>
      <c r="AN144" s="10"/>
      <c r="AO144" s="12"/>
      <c r="AP144" s="15"/>
      <c r="AQ144" s="15"/>
      <c r="AR144" s="15"/>
    </row>
    <row r="145" spans="2:44">
      <c r="B145" s="12"/>
      <c r="C145" s="12"/>
      <c r="D145" s="12"/>
      <c r="E145" s="12"/>
      <c r="F145" s="12"/>
      <c r="G145" s="12"/>
      <c r="H145" s="12"/>
      <c r="I145" s="12"/>
      <c r="J145" s="12"/>
      <c r="K145" s="12"/>
      <c r="L145" s="12"/>
      <c r="M145" s="12"/>
      <c r="N145" s="10"/>
      <c r="O145" s="12"/>
      <c r="P145" s="10"/>
      <c r="Q145" s="10"/>
      <c r="R145" s="10"/>
      <c r="S145" s="10"/>
      <c r="T145" s="12"/>
      <c r="U145" s="12"/>
      <c r="W145" s="12"/>
      <c r="X145" s="12"/>
      <c r="Y145" s="12"/>
      <c r="Z145" s="12"/>
      <c r="AA145" s="12"/>
      <c r="AB145" s="12"/>
      <c r="AC145" s="12"/>
      <c r="AD145" s="12"/>
      <c r="AE145" s="12"/>
      <c r="AF145" s="12"/>
      <c r="AG145" s="12"/>
      <c r="AH145" s="12"/>
      <c r="AI145" s="10"/>
      <c r="AJ145" s="12"/>
      <c r="AK145" s="10"/>
      <c r="AL145" s="10"/>
      <c r="AM145" s="10"/>
      <c r="AN145" s="10"/>
      <c r="AO145" s="12"/>
      <c r="AP145" s="15"/>
      <c r="AQ145" s="15"/>
      <c r="AR145" s="15"/>
    </row>
    <row r="146" spans="2:44">
      <c r="B146" s="12"/>
      <c r="C146" s="12"/>
      <c r="D146" s="12"/>
      <c r="E146" s="12"/>
      <c r="F146" s="12"/>
      <c r="G146" s="12"/>
      <c r="H146" s="12"/>
      <c r="I146" s="12"/>
      <c r="J146" s="12"/>
      <c r="K146" s="12"/>
      <c r="L146" s="12"/>
      <c r="M146" s="12"/>
      <c r="N146" s="10"/>
      <c r="O146" s="12"/>
      <c r="P146" s="10"/>
      <c r="Q146" s="10"/>
      <c r="R146" s="10"/>
      <c r="S146" s="10"/>
      <c r="T146" s="12"/>
      <c r="U146" s="12"/>
      <c r="W146" s="12"/>
      <c r="X146" s="12"/>
      <c r="Y146" s="12"/>
      <c r="Z146" s="12"/>
      <c r="AA146" s="12"/>
      <c r="AB146" s="12"/>
      <c r="AC146" s="12"/>
      <c r="AD146" s="12"/>
      <c r="AE146" s="12"/>
      <c r="AF146" s="12"/>
      <c r="AG146" s="12"/>
      <c r="AH146" s="12"/>
      <c r="AI146" s="10"/>
      <c r="AJ146" s="12"/>
      <c r="AK146" s="10"/>
      <c r="AL146" s="10"/>
      <c r="AM146" s="10"/>
      <c r="AN146" s="10"/>
      <c r="AO146" s="12"/>
      <c r="AP146" s="15"/>
      <c r="AQ146" s="15"/>
      <c r="AR146" s="15"/>
    </row>
    <row r="147" spans="2:44">
      <c r="B147" s="12"/>
      <c r="C147" s="12"/>
      <c r="D147" s="12"/>
      <c r="E147" s="12"/>
      <c r="F147" s="12"/>
      <c r="G147" s="12"/>
      <c r="H147" s="12"/>
      <c r="I147" s="12"/>
      <c r="J147" s="12"/>
      <c r="K147" s="12"/>
      <c r="L147" s="12"/>
      <c r="M147" s="12"/>
      <c r="N147" s="10"/>
      <c r="O147" s="12"/>
      <c r="P147" s="10"/>
      <c r="Q147" s="10"/>
      <c r="R147" s="10"/>
      <c r="S147" s="10"/>
      <c r="T147" s="12"/>
      <c r="U147" s="12"/>
      <c r="W147" s="12"/>
      <c r="X147" s="12"/>
      <c r="Y147" s="12"/>
      <c r="Z147" s="12"/>
      <c r="AA147" s="12"/>
      <c r="AB147" s="12"/>
      <c r="AC147" s="12"/>
      <c r="AD147" s="12"/>
      <c r="AE147" s="12"/>
      <c r="AF147" s="12"/>
      <c r="AG147" s="12"/>
      <c r="AH147" s="12"/>
      <c r="AI147" s="10"/>
      <c r="AJ147" s="12"/>
      <c r="AK147" s="10"/>
      <c r="AL147" s="10"/>
      <c r="AM147" s="10"/>
      <c r="AN147" s="10"/>
      <c r="AO147" s="12"/>
      <c r="AP147" s="15"/>
      <c r="AQ147" s="15"/>
      <c r="AR147" s="15"/>
    </row>
    <row r="148" spans="2:44">
      <c r="B148" s="12"/>
      <c r="C148" s="12"/>
      <c r="D148" s="12"/>
      <c r="E148" s="12"/>
      <c r="F148" s="12"/>
      <c r="G148" s="12"/>
      <c r="H148" s="12"/>
      <c r="I148" s="12"/>
      <c r="J148" s="12"/>
      <c r="K148" s="12"/>
      <c r="L148" s="12"/>
      <c r="M148" s="12"/>
      <c r="N148" s="10"/>
      <c r="O148" s="12"/>
      <c r="P148" s="10"/>
      <c r="Q148" s="10"/>
      <c r="R148" s="10"/>
      <c r="S148" s="10"/>
      <c r="T148" s="12"/>
      <c r="U148" s="12"/>
      <c r="W148" s="12"/>
      <c r="X148" s="12"/>
      <c r="Y148" s="12"/>
      <c r="Z148" s="12"/>
      <c r="AA148" s="12"/>
      <c r="AB148" s="12"/>
      <c r="AC148" s="12"/>
      <c r="AD148" s="12"/>
      <c r="AE148" s="12"/>
      <c r="AF148" s="12"/>
      <c r="AG148" s="12"/>
      <c r="AH148" s="12"/>
      <c r="AI148" s="10"/>
      <c r="AJ148" s="12"/>
      <c r="AK148" s="10"/>
      <c r="AL148" s="10"/>
      <c r="AM148" s="10"/>
      <c r="AN148" s="10"/>
      <c r="AO148" s="12"/>
      <c r="AP148" s="15"/>
      <c r="AQ148" s="15"/>
      <c r="AR148" s="15"/>
    </row>
    <row r="149" spans="2:44">
      <c r="B149" s="12"/>
      <c r="C149" s="12"/>
      <c r="D149" s="12"/>
      <c r="E149" s="12"/>
      <c r="F149" s="12"/>
      <c r="G149" s="12"/>
      <c r="H149" s="12"/>
      <c r="I149" s="12"/>
      <c r="J149" s="12"/>
      <c r="K149" s="12"/>
      <c r="L149" s="12"/>
      <c r="M149" s="12"/>
      <c r="N149" s="10"/>
      <c r="O149" s="12"/>
      <c r="P149" s="10"/>
      <c r="Q149" s="10"/>
      <c r="R149" s="10"/>
      <c r="S149" s="10"/>
      <c r="T149" s="12"/>
      <c r="U149" s="12"/>
      <c r="W149" s="12"/>
      <c r="X149" s="12"/>
      <c r="Y149" s="12"/>
      <c r="Z149" s="12"/>
      <c r="AA149" s="12"/>
      <c r="AB149" s="12"/>
      <c r="AC149" s="12"/>
      <c r="AD149" s="12"/>
      <c r="AE149" s="12"/>
      <c r="AF149" s="12"/>
      <c r="AG149" s="12"/>
      <c r="AH149" s="12"/>
      <c r="AI149" s="10"/>
      <c r="AJ149" s="12"/>
      <c r="AK149" s="10"/>
      <c r="AL149" s="10"/>
      <c r="AM149" s="10"/>
      <c r="AN149" s="10"/>
      <c r="AO149" s="12"/>
      <c r="AP149" s="15"/>
      <c r="AQ149" s="15"/>
      <c r="AR149" s="15"/>
    </row>
    <row r="150" spans="2:44">
      <c r="B150" s="12"/>
      <c r="C150" s="12"/>
      <c r="D150" s="12"/>
      <c r="E150" s="12"/>
      <c r="F150" s="12"/>
      <c r="G150" s="12"/>
      <c r="H150" s="12"/>
      <c r="I150" s="12"/>
      <c r="J150" s="12"/>
      <c r="K150" s="12"/>
      <c r="L150" s="12"/>
      <c r="M150" s="12"/>
      <c r="N150" s="10"/>
      <c r="O150" s="12"/>
      <c r="P150" s="10"/>
      <c r="Q150" s="10"/>
      <c r="R150" s="10"/>
      <c r="S150" s="10"/>
      <c r="T150" s="12"/>
      <c r="U150" s="12"/>
      <c r="W150" s="12"/>
      <c r="X150" s="12"/>
      <c r="Y150" s="12"/>
      <c r="Z150" s="12"/>
      <c r="AA150" s="12"/>
      <c r="AB150" s="12"/>
      <c r="AC150" s="12"/>
      <c r="AD150" s="12"/>
      <c r="AE150" s="12"/>
      <c r="AF150" s="12"/>
      <c r="AG150" s="12"/>
      <c r="AH150" s="12"/>
      <c r="AI150" s="10"/>
      <c r="AJ150" s="12"/>
      <c r="AK150" s="10"/>
      <c r="AL150" s="10"/>
      <c r="AM150" s="10"/>
      <c r="AN150" s="10"/>
      <c r="AO150" s="12"/>
      <c r="AP150" s="15"/>
      <c r="AQ150" s="15"/>
      <c r="AR150" s="15"/>
    </row>
    <row r="151" spans="2:44">
      <c r="B151" s="12"/>
      <c r="C151" s="12"/>
      <c r="D151" s="12"/>
      <c r="E151" s="12"/>
      <c r="F151" s="12"/>
      <c r="G151" s="12"/>
      <c r="H151" s="12"/>
      <c r="I151" s="12"/>
      <c r="J151" s="12"/>
      <c r="K151" s="12"/>
      <c r="L151" s="12"/>
      <c r="M151" s="12"/>
      <c r="N151" s="10"/>
      <c r="O151" s="12"/>
      <c r="P151" s="10"/>
      <c r="Q151" s="10"/>
      <c r="R151" s="10"/>
      <c r="S151" s="10"/>
      <c r="T151" s="12"/>
      <c r="U151" s="12"/>
      <c r="W151" s="12"/>
      <c r="X151" s="12"/>
      <c r="Y151" s="12"/>
      <c r="Z151" s="12"/>
      <c r="AA151" s="12"/>
      <c r="AB151" s="12"/>
      <c r="AC151" s="12"/>
      <c r="AD151" s="12"/>
      <c r="AE151" s="12"/>
      <c r="AF151" s="12"/>
      <c r="AG151" s="12"/>
      <c r="AH151" s="12"/>
      <c r="AI151" s="10"/>
      <c r="AJ151" s="12"/>
      <c r="AK151" s="10"/>
      <c r="AL151" s="10"/>
      <c r="AM151" s="10"/>
      <c r="AN151" s="10"/>
      <c r="AO151" s="12"/>
      <c r="AP151" s="15"/>
      <c r="AQ151" s="15"/>
      <c r="AR151" s="15"/>
    </row>
    <row r="152" spans="2:44">
      <c r="B152" s="12"/>
      <c r="C152" s="12"/>
      <c r="D152" s="12"/>
      <c r="E152" s="12"/>
      <c r="F152" s="12"/>
      <c r="G152" s="12"/>
      <c r="H152" s="12"/>
      <c r="I152" s="12"/>
      <c r="J152" s="12"/>
      <c r="K152" s="12"/>
      <c r="L152" s="12"/>
      <c r="M152" s="12"/>
      <c r="N152" s="10"/>
      <c r="O152" s="12"/>
      <c r="P152" s="10"/>
      <c r="Q152" s="10"/>
      <c r="R152" s="10"/>
      <c r="S152" s="10"/>
      <c r="T152" s="12"/>
      <c r="U152" s="12"/>
      <c r="W152" s="12"/>
      <c r="X152" s="12"/>
      <c r="Y152" s="12"/>
      <c r="Z152" s="12"/>
      <c r="AA152" s="12"/>
      <c r="AB152" s="12"/>
      <c r="AC152" s="12"/>
      <c r="AD152" s="12"/>
      <c r="AE152" s="12"/>
      <c r="AF152" s="12"/>
      <c r="AG152" s="12"/>
      <c r="AH152" s="12"/>
      <c r="AI152" s="10"/>
      <c r="AJ152" s="12"/>
      <c r="AK152" s="10"/>
      <c r="AL152" s="10"/>
      <c r="AM152" s="10"/>
      <c r="AN152" s="10"/>
      <c r="AO152" s="12"/>
      <c r="AP152" s="15"/>
      <c r="AQ152" s="15"/>
      <c r="AR152" s="15"/>
    </row>
    <row r="153" spans="2:44">
      <c r="B153" s="12"/>
      <c r="C153" s="12"/>
      <c r="D153" s="12"/>
      <c r="E153" s="12"/>
      <c r="F153" s="12"/>
      <c r="G153" s="12"/>
      <c r="H153" s="12"/>
      <c r="I153" s="12"/>
      <c r="J153" s="12"/>
      <c r="K153" s="12"/>
      <c r="L153" s="12"/>
      <c r="M153" s="12"/>
      <c r="N153" s="10"/>
      <c r="O153" s="12"/>
      <c r="P153" s="10"/>
      <c r="Q153" s="10"/>
      <c r="R153" s="10"/>
      <c r="S153" s="10"/>
      <c r="T153" s="12"/>
      <c r="U153" s="12"/>
      <c r="W153" s="12"/>
      <c r="X153" s="12"/>
      <c r="Y153" s="12"/>
      <c r="Z153" s="12"/>
      <c r="AA153" s="12"/>
      <c r="AB153" s="12"/>
      <c r="AC153" s="12"/>
      <c r="AD153" s="12"/>
      <c r="AE153" s="12"/>
      <c r="AF153" s="12"/>
      <c r="AG153" s="12"/>
      <c r="AH153" s="12"/>
      <c r="AI153" s="10"/>
      <c r="AJ153" s="12"/>
      <c r="AK153" s="10"/>
      <c r="AL153" s="10"/>
      <c r="AM153" s="10"/>
      <c r="AN153" s="10"/>
      <c r="AO153" s="12"/>
      <c r="AP153" s="15"/>
      <c r="AQ153" s="15"/>
      <c r="AR153" s="15"/>
    </row>
    <row r="154" spans="2:44">
      <c r="B154" s="12"/>
      <c r="C154" s="12"/>
      <c r="D154" s="12"/>
      <c r="E154" s="12"/>
      <c r="F154" s="12"/>
      <c r="G154" s="12"/>
      <c r="H154" s="12"/>
      <c r="I154" s="12"/>
      <c r="J154" s="12"/>
      <c r="K154" s="12"/>
      <c r="L154" s="12"/>
      <c r="M154" s="12"/>
      <c r="N154" s="10"/>
      <c r="O154" s="12"/>
      <c r="P154" s="10"/>
      <c r="Q154" s="10"/>
      <c r="R154" s="10"/>
      <c r="S154" s="10"/>
      <c r="T154" s="12"/>
      <c r="U154" s="12"/>
      <c r="W154" s="12"/>
      <c r="X154" s="12"/>
      <c r="Y154" s="12"/>
      <c r="Z154" s="12"/>
      <c r="AA154" s="12"/>
      <c r="AB154" s="12"/>
      <c r="AC154" s="12"/>
      <c r="AD154" s="12"/>
      <c r="AE154" s="12"/>
      <c r="AF154" s="12"/>
      <c r="AG154" s="12"/>
      <c r="AH154" s="12"/>
      <c r="AI154" s="10"/>
      <c r="AJ154" s="12"/>
      <c r="AK154" s="10"/>
      <c r="AL154" s="10"/>
      <c r="AM154" s="10"/>
      <c r="AN154" s="10"/>
      <c r="AO154" s="12"/>
      <c r="AP154" s="15"/>
      <c r="AQ154" s="15"/>
      <c r="AR154" s="15"/>
    </row>
    <row r="155" spans="2:44">
      <c r="B155" s="12"/>
      <c r="C155" s="12"/>
      <c r="D155" s="12"/>
      <c r="E155" s="12"/>
      <c r="F155" s="12"/>
      <c r="G155" s="12"/>
      <c r="H155" s="12"/>
      <c r="I155" s="12"/>
      <c r="J155" s="12"/>
      <c r="K155" s="12"/>
      <c r="L155" s="12"/>
      <c r="M155" s="12"/>
      <c r="N155" s="10"/>
      <c r="O155" s="12"/>
      <c r="P155" s="10"/>
      <c r="Q155" s="10"/>
      <c r="R155" s="10"/>
      <c r="S155" s="10"/>
      <c r="T155" s="12"/>
      <c r="U155" s="12"/>
      <c r="W155" s="12"/>
      <c r="X155" s="12"/>
      <c r="Y155" s="12"/>
      <c r="Z155" s="12"/>
      <c r="AA155" s="12"/>
      <c r="AB155" s="12"/>
      <c r="AC155" s="12"/>
      <c r="AD155" s="12"/>
      <c r="AE155" s="12"/>
      <c r="AF155" s="12"/>
      <c r="AG155" s="12"/>
      <c r="AH155" s="12"/>
      <c r="AI155" s="10"/>
      <c r="AJ155" s="12"/>
      <c r="AK155" s="10"/>
      <c r="AL155" s="10"/>
      <c r="AM155" s="10"/>
      <c r="AN155" s="10"/>
      <c r="AO155" s="12"/>
      <c r="AP155" s="15"/>
      <c r="AQ155" s="15"/>
      <c r="AR155" s="15"/>
    </row>
    <row r="156" spans="2:44">
      <c r="B156" s="12"/>
      <c r="C156" s="12"/>
      <c r="D156" s="12"/>
      <c r="E156" s="12"/>
      <c r="F156" s="12"/>
      <c r="G156" s="12"/>
      <c r="H156" s="12"/>
      <c r="I156" s="12"/>
      <c r="J156" s="12"/>
      <c r="K156" s="12"/>
      <c r="L156" s="12"/>
      <c r="M156" s="12"/>
      <c r="N156" s="10"/>
      <c r="O156" s="12"/>
      <c r="P156" s="10"/>
      <c r="Q156" s="10"/>
      <c r="R156" s="10"/>
      <c r="S156" s="10"/>
      <c r="T156" s="12"/>
      <c r="U156" s="12"/>
      <c r="W156" s="12"/>
      <c r="X156" s="12"/>
      <c r="Y156" s="12"/>
      <c r="Z156" s="12"/>
      <c r="AA156" s="12"/>
      <c r="AB156" s="12"/>
      <c r="AC156" s="12"/>
      <c r="AD156" s="12"/>
      <c r="AE156" s="12"/>
      <c r="AF156" s="12"/>
      <c r="AG156" s="12"/>
      <c r="AH156" s="12"/>
      <c r="AI156" s="10"/>
      <c r="AJ156" s="12"/>
      <c r="AK156" s="10"/>
      <c r="AL156" s="10"/>
      <c r="AM156" s="10"/>
      <c r="AN156" s="10"/>
      <c r="AO156" s="12"/>
      <c r="AP156" s="15"/>
      <c r="AQ156" s="15"/>
      <c r="AR156" s="15"/>
    </row>
    <row r="157" spans="2:44">
      <c r="B157" s="12"/>
      <c r="C157" s="12"/>
      <c r="D157" s="12"/>
      <c r="E157" s="12"/>
      <c r="F157" s="12"/>
      <c r="G157" s="12"/>
      <c r="H157" s="12"/>
      <c r="I157" s="12"/>
      <c r="J157" s="12"/>
      <c r="K157" s="12"/>
      <c r="L157" s="12"/>
      <c r="M157" s="12"/>
      <c r="N157" s="10"/>
      <c r="O157" s="12"/>
      <c r="P157" s="10"/>
      <c r="Q157" s="10"/>
      <c r="R157" s="10"/>
      <c r="S157" s="10"/>
      <c r="T157" s="12"/>
      <c r="U157" s="12"/>
      <c r="W157" s="12"/>
      <c r="X157" s="12"/>
      <c r="Y157" s="12"/>
      <c r="Z157" s="12"/>
      <c r="AA157" s="12"/>
      <c r="AB157" s="12"/>
      <c r="AC157" s="12"/>
      <c r="AD157" s="12"/>
      <c r="AE157" s="12"/>
      <c r="AF157" s="12"/>
      <c r="AG157" s="12"/>
      <c r="AH157" s="12"/>
      <c r="AI157" s="10"/>
      <c r="AJ157" s="12"/>
      <c r="AK157" s="10"/>
      <c r="AL157" s="10"/>
      <c r="AM157" s="10"/>
      <c r="AN157" s="10"/>
      <c r="AO157" s="12"/>
      <c r="AP157" s="15"/>
      <c r="AQ157" s="15"/>
      <c r="AR157" s="15"/>
    </row>
    <row r="158" spans="2:44">
      <c r="B158" s="12"/>
      <c r="C158" s="12"/>
      <c r="D158" s="12"/>
      <c r="E158" s="12"/>
      <c r="F158" s="12"/>
      <c r="G158" s="12"/>
      <c r="H158" s="12"/>
      <c r="I158" s="12"/>
      <c r="J158" s="12"/>
      <c r="K158" s="12"/>
      <c r="L158" s="12"/>
      <c r="M158" s="12"/>
      <c r="N158" s="10"/>
      <c r="O158" s="12"/>
      <c r="P158" s="10"/>
      <c r="Q158" s="10"/>
      <c r="R158" s="10"/>
      <c r="S158" s="10"/>
      <c r="T158" s="12"/>
      <c r="U158" s="12"/>
      <c r="W158" s="12"/>
      <c r="X158" s="12"/>
      <c r="Y158" s="12"/>
      <c r="Z158" s="12"/>
      <c r="AA158" s="12"/>
      <c r="AB158" s="12"/>
      <c r="AC158" s="12"/>
      <c r="AD158" s="12"/>
      <c r="AE158" s="12"/>
      <c r="AF158" s="12"/>
      <c r="AG158" s="12"/>
      <c r="AH158" s="12"/>
      <c r="AI158" s="10"/>
      <c r="AJ158" s="12"/>
      <c r="AK158" s="10"/>
      <c r="AL158" s="10"/>
      <c r="AM158" s="10"/>
      <c r="AN158" s="10"/>
      <c r="AO158" s="12"/>
      <c r="AP158" s="15"/>
      <c r="AQ158" s="15"/>
      <c r="AR158" s="15"/>
    </row>
    <row r="159" spans="2:44">
      <c r="B159" s="12"/>
      <c r="C159" s="12"/>
      <c r="D159" s="12"/>
      <c r="E159" s="12"/>
      <c r="F159" s="12"/>
      <c r="G159" s="12"/>
      <c r="H159" s="12"/>
      <c r="I159" s="12"/>
      <c r="J159" s="12"/>
      <c r="K159" s="12"/>
      <c r="L159" s="12"/>
      <c r="M159" s="12"/>
      <c r="N159" s="10"/>
      <c r="O159" s="12"/>
      <c r="P159" s="10"/>
      <c r="Q159" s="10"/>
      <c r="R159" s="10"/>
      <c r="S159" s="10"/>
      <c r="T159" s="12"/>
      <c r="U159" s="12"/>
      <c r="W159" s="12"/>
      <c r="X159" s="12"/>
      <c r="Y159" s="12"/>
      <c r="Z159" s="12"/>
      <c r="AA159" s="12"/>
      <c r="AB159" s="12"/>
      <c r="AC159" s="12"/>
      <c r="AD159" s="12"/>
      <c r="AE159" s="12"/>
      <c r="AF159" s="12"/>
      <c r="AG159" s="12"/>
      <c r="AH159" s="12"/>
      <c r="AI159" s="10"/>
      <c r="AJ159" s="12"/>
      <c r="AK159" s="10"/>
      <c r="AL159" s="10"/>
      <c r="AM159" s="10"/>
      <c r="AN159" s="10"/>
      <c r="AO159" s="12"/>
      <c r="AP159" s="15"/>
      <c r="AQ159" s="15"/>
      <c r="AR159" s="15"/>
    </row>
    <row r="160" spans="2:44">
      <c r="B160" s="12"/>
      <c r="C160" s="12"/>
      <c r="D160" s="12"/>
      <c r="E160" s="12"/>
      <c r="F160" s="12"/>
      <c r="G160" s="12"/>
      <c r="H160" s="12"/>
      <c r="I160" s="12"/>
      <c r="J160" s="12"/>
      <c r="K160" s="12"/>
      <c r="L160" s="12"/>
      <c r="M160" s="12"/>
      <c r="N160" s="10"/>
      <c r="O160" s="12"/>
      <c r="P160" s="10"/>
      <c r="Q160" s="10"/>
      <c r="R160" s="10"/>
      <c r="S160" s="10"/>
      <c r="T160" s="12"/>
      <c r="U160" s="12"/>
      <c r="W160" s="12"/>
      <c r="X160" s="12"/>
      <c r="Y160" s="12"/>
      <c r="Z160" s="12"/>
      <c r="AA160" s="12"/>
      <c r="AB160" s="12"/>
      <c r="AC160" s="12"/>
      <c r="AD160" s="12"/>
      <c r="AE160" s="12"/>
      <c r="AF160" s="12"/>
      <c r="AG160" s="12"/>
      <c r="AH160" s="12"/>
      <c r="AI160" s="10"/>
      <c r="AJ160" s="12"/>
      <c r="AK160" s="10"/>
      <c r="AL160" s="10"/>
      <c r="AM160" s="10"/>
      <c r="AN160" s="10"/>
      <c r="AO160" s="12"/>
      <c r="AP160" s="15"/>
      <c r="AQ160" s="15"/>
      <c r="AR160" s="15"/>
    </row>
    <row r="161" spans="2:44">
      <c r="B161" s="12"/>
      <c r="C161" s="12"/>
      <c r="D161" s="12"/>
      <c r="E161" s="12"/>
      <c r="F161" s="12"/>
      <c r="G161" s="12"/>
      <c r="H161" s="12"/>
      <c r="I161" s="12"/>
      <c r="J161" s="12"/>
      <c r="K161" s="12"/>
      <c r="L161" s="12"/>
      <c r="M161" s="12"/>
      <c r="N161" s="10"/>
      <c r="O161" s="12"/>
      <c r="P161" s="10"/>
      <c r="Q161" s="10"/>
      <c r="R161" s="10"/>
      <c r="S161" s="10"/>
      <c r="T161" s="12"/>
      <c r="U161" s="12"/>
      <c r="W161" s="12"/>
      <c r="X161" s="12"/>
      <c r="Y161" s="12"/>
      <c r="Z161" s="12"/>
      <c r="AA161" s="12"/>
      <c r="AB161" s="12"/>
      <c r="AC161" s="12"/>
      <c r="AD161" s="12"/>
      <c r="AE161" s="12"/>
      <c r="AF161" s="12"/>
      <c r="AG161" s="12"/>
      <c r="AH161" s="12"/>
      <c r="AI161" s="10"/>
      <c r="AJ161" s="12"/>
      <c r="AK161" s="10"/>
      <c r="AL161" s="10"/>
      <c r="AM161" s="10"/>
      <c r="AN161" s="10"/>
      <c r="AO161" s="12"/>
      <c r="AP161" s="15"/>
      <c r="AQ161" s="15"/>
      <c r="AR161" s="15"/>
    </row>
    <row r="162" spans="2:44">
      <c r="B162" s="12"/>
      <c r="C162" s="12"/>
      <c r="D162" s="12"/>
      <c r="E162" s="12"/>
      <c r="F162" s="12"/>
      <c r="G162" s="12"/>
      <c r="H162" s="12"/>
      <c r="I162" s="12"/>
      <c r="J162" s="12"/>
      <c r="K162" s="12"/>
      <c r="L162" s="12"/>
      <c r="M162" s="12"/>
      <c r="N162" s="10"/>
      <c r="O162" s="12"/>
      <c r="P162" s="10"/>
      <c r="Q162" s="10"/>
      <c r="R162" s="10"/>
      <c r="S162" s="10"/>
      <c r="T162" s="12"/>
      <c r="U162" s="12"/>
      <c r="W162" s="12"/>
      <c r="X162" s="12"/>
      <c r="Y162" s="12"/>
      <c r="Z162" s="12"/>
      <c r="AA162" s="12"/>
      <c r="AB162" s="12"/>
      <c r="AC162" s="12"/>
      <c r="AD162" s="12"/>
      <c r="AE162" s="12"/>
      <c r="AF162" s="12"/>
      <c r="AG162" s="12"/>
      <c r="AH162" s="12"/>
      <c r="AI162" s="10"/>
      <c r="AJ162" s="12"/>
      <c r="AK162" s="10"/>
      <c r="AL162" s="10"/>
      <c r="AM162" s="10"/>
      <c r="AN162" s="10"/>
      <c r="AO162" s="12"/>
      <c r="AP162" s="15"/>
      <c r="AQ162" s="15"/>
      <c r="AR162" s="15"/>
    </row>
    <row r="163" spans="2:44">
      <c r="B163" s="12"/>
      <c r="C163" s="12"/>
      <c r="D163" s="12"/>
      <c r="E163" s="12"/>
      <c r="F163" s="12"/>
      <c r="G163" s="12"/>
      <c r="H163" s="12"/>
      <c r="I163" s="12"/>
      <c r="J163" s="12"/>
      <c r="K163" s="12"/>
      <c r="L163" s="12"/>
      <c r="M163" s="12"/>
      <c r="N163" s="10"/>
      <c r="O163" s="12"/>
      <c r="P163" s="10"/>
      <c r="Q163" s="10"/>
      <c r="R163" s="10"/>
      <c r="S163" s="10"/>
      <c r="T163" s="12"/>
      <c r="U163" s="12"/>
      <c r="W163" s="12"/>
      <c r="X163" s="12"/>
      <c r="Y163" s="12"/>
      <c r="Z163" s="12"/>
      <c r="AA163" s="12"/>
      <c r="AB163" s="12"/>
      <c r="AC163" s="12"/>
      <c r="AD163" s="12"/>
      <c r="AE163" s="12"/>
      <c r="AF163" s="12"/>
      <c r="AG163" s="12"/>
      <c r="AH163" s="12"/>
      <c r="AI163" s="10"/>
      <c r="AJ163" s="12"/>
      <c r="AK163" s="10"/>
      <c r="AL163" s="10"/>
      <c r="AM163" s="10"/>
      <c r="AN163" s="10"/>
      <c r="AO163" s="12"/>
      <c r="AP163" s="15"/>
      <c r="AQ163" s="15"/>
      <c r="AR163" s="15"/>
    </row>
    <row r="164" spans="2:44">
      <c r="B164" s="12"/>
      <c r="C164" s="12"/>
      <c r="D164" s="12"/>
      <c r="E164" s="12"/>
      <c r="F164" s="12"/>
      <c r="G164" s="12"/>
      <c r="H164" s="12"/>
      <c r="I164" s="12"/>
      <c r="J164" s="12"/>
      <c r="K164" s="12"/>
      <c r="L164" s="12"/>
      <c r="M164" s="12"/>
      <c r="N164" s="10"/>
      <c r="O164" s="12"/>
      <c r="P164" s="10"/>
      <c r="Q164" s="10"/>
      <c r="R164" s="10"/>
      <c r="S164" s="10"/>
      <c r="T164" s="12"/>
      <c r="U164" s="12"/>
      <c r="W164" s="12"/>
      <c r="X164" s="12"/>
      <c r="Y164" s="12"/>
      <c r="Z164" s="12"/>
      <c r="AA164" s="12"/>
      <c r="AB164" s="12"/>
      <c r="AC164" s="12"/>
      <c r="AD164" s="12"/>
      <c r="AE164" s="12"/>
      <c r="AF164" s="12"/>
      <c r="AG164" s="12"/>
      <c r="AH164" s="12"/>
      <c r="AI164" s="10"/>
      <c r="AJ164" s="12"/>
      <c r="AK164" s="10"/>
      <c r="AL164" s="10"/>
      <c r="AM164" s="10"/>
      <c r="AN164" s="10"/>
      <c r="AO164" s="12"/>
      <c r="AP164" s="15"/>
      <c r="AQ164" s="15"/>
      <c r="AR164" s="15"/>
    </row>
    <row r="165" spans="2:44">
      <c r="B165" s="12"/>
      <c r="C165" s="12"/>
      <c r="D165" s="12"/>
      <c r="E165" s="12"/>
      <c r="F165" s="12"/>
      <c r="G165" s="12"/>
      <c r="H165" s="12"/>
      <c r="I165" s="12"/>
      <c r="J165" s="12"/>
      <c r="K165" s="12"/>
      <c r="L165" s="12"/>
      <c r="M165" s="12"/>
      <c r="N165" s="10"/>
      <c r="O165" s="12"/>
      <c r="P165" s="10"/>
      <c r="Q165" s="10"/>
      <c r="R165" s="10"/>
      <c r="S165" s="10"/>
      <c r="T165" s="12"/>
      <c r="U165" s="12"/>
      <c r="W165" s="12"/>
      <c r="X165" s="12"/>
      <c r="Y165" s="12"/>
      <c r="Z165" s="12"/>
      <c r="AA165" s="12"/>
      <c r="AB165" s="12"/>
      <c r="AC165" s="12"/>
      <c r="AD165" s="12"/>
      <c r="AE165" s="12"/>
      <c r="AF165" s="12"/>
      <c r="AG165" s="12"/>
      <c r="AH165" s="12"/>
      <c r="AI165" s="10"/>
      <c r="AJ165" s="12"/>
      <c r="AK165" s="10"/>
      <c r="AL165" s="10"/>
      <c r="AM165" s="10"/>
      <c r="AN165" s="10"/>
      <c r="AO165" s="12"/>
      <c r="AP165" s="15"/>
      <c r="AQ165" s="15"/>
      <c r="AR165" s="15"/>
    </row>
    <row r="166" spans="2:44">
      <c r="B166" s="12"/>
      <c r="C166" s="12"/>
      <c r="D166" s="12"/>
      <c r="E166" s="12"/>
      <c r="F166" s="12"/>
      <c r="G166" s="12"/>
      <c r="H166" s="12"/>
      <c r="I166" s="12"/>
      <c r="J166" s="12"/>
      <c r="K166" s="12"/>
      <c r="L166" s="12"/>
      <c r="M166" s="12"/>
      <c r="N166" s="10"/>
      <c r="O166" s="12"/>
      <c r="P166" s="10"/>
      <c r="Q166" s="10"/>
      <c r="R166" s="10"/>
      <c r="S166" s="10"/>
      <c r="T166" s="12"/>
      <c r="U166" s="12"/>
      <c r="W166" s="12"/>
      <c r="X166" s="12"/>
      <c r="Y166" s="12"/>
      <c r="Z166" s="12"/>
      <c r="AA166" s="12"/>
      <c r="AB166" s="12"/>
      <c r="AC166" s="12"/>
      <c r="AD166" s="12"/>
      <c r="AE166" s="12"/>
      <c r="AF166" s="12"/>
      <c r="AG166" s="12"/>
      <c r="AH166" s="12"/>
      <c r="AI166" s="10"/>
      <c r="AJ166" s="12"/>
      <c r="AK166" s="10"/>
      <c r="AL166" s="10"/>
      <c r="AM166" s="10"/>
      <c r="AN166" s="10"/>
      <c r="AO166" s="12"/>
      <c r="AP166" s="15"/>
      <c r="AQ166" s="15"/>
      <c r="AR166" s="15"/>
    </row>
    <row r="167" spans="2:44">
      <c r="B167" s="12"/>
      <c r="C167" s="12"/>
      <c r="D167" s="12"/>
      <c r="E167" s="12"/>
      <c r="F167" s="12"/>
      <c r="G167" s="12"/>
      <c r="H167" s="12"/>
      <c r="I167" s="12"/>
      <c r="J167" s="12"/>
      <c r="K167" s="12"/>
      <c r="L167" s="12"/>
      <c r="M167" s="12"/>
      <c r="N167" s="10"/>
      <c r="O167" s="12"/>
      <c r="P167" s="10"/>
      <c r="Q167" s="10"/>
      <c r="R167" s="10"/>
      <c r="S167" s="10"/>
      <c r="T167" s="12"/>
      <c r="U167" s="12"/>
      <c r="W167" s="12"/>
      <c r="X167" s="12"/>
      <c r="Y167" s="12"/>
      <c r="Z167" s="12"/>
      <c r="AA167" s="12"/>
      <c r="AB167" s="12"/>
      <c r="AC167" s="12"/>
      <c r="AD167" s="12"/>
      <c r="AE167" s="12"/>
      <c r="AF167" s="12"/>
      <c r="AG167" s="12"/>
      <c r="AH167" s="12"/>
      <c r="AI167" s="10"/>
      <c r="AJ167" s="12"/>
      <c r="AK167" s="10"/>
      <c r="AL167" s="10"/>
      <c r="AM167" s="10"/>
      <c r="AN167" s="10"/>
      <c r="AO167" s="12"/>
      <c r="AP167" s="15"/>
      <c r="AQ167" s="15"/>
      <c r="AR167" s="15"/>
    </row>
    <row r="168" spans="2:44">
      <c r="B168" s="12"/>
      <c r="C168" s="12"/>
      <c r="D168" s="12"/>
      <c r="E168" s="12"/>
      <c r="F168" s="12"/>
      <c r="G168" s="12"/>
      <c r="H168" s="12"/>
      <c r="I168" s="12"/>
      <c r="J168" s="12"/>
      <c r="K168" s="12"/>
      <c r="L168" s="12"/>
      <c r="M168" s="12"/>
      <c r="N168" s="10"/>
      <c r="O168" s="12"/>
      <c r="P168" s="10"/>
      <c r="Q168" s="10"/>
      <c r="R168" s="10"/>
      <c r="S168" s="10"/>
      <c r="T168" s="12"/>
      <c r="U168" s="12"/>
      <c r="W168" s="12"/>
      <c r="X168" s="12"/>
      <c r="Y168" s="12"/>
      <c r="Z168" s="12"/>
      <c r="AA168" s="12"/>
      <c r="AB168" s="12"/>
      <c r="AC168" s="12"/>
      <c r="AD168" s="12"/>
      <c r="AE168" s="12"/>
      <c r="AF168" s="12"/>
      <c r="AG168" s="12"/>
      <c r="AH168" s="12"/>
      <c r="AI168" s="10"/>
      <c r="AJ168" s="12"/>
      <c r="AK168" s="10"/>
      <c r="AL168" s="10"/>
      <c r="AM168" s="10"/>
      <c r="AN168" s="10"/>
      <c r="AO168" s="12"/>
      <c r="AP168" s="15"/>
      <c r="AQ168" s="15"/>
      <c r="AR168" s="15"/>
    </row>
    <row r="169" spans="2:44">
      <c r="B169" s="12"/>
      <c r="C169" s="12"/>
      <c r="D169" s="12"/>
      <c r="E169" s="12"/>
      <c r="F169" s="12"/>
      <c r="G169" s="12"/>
      <c r="H169" s="12"/>
      <c r="I169" s="12"/>
      <c r="J169" s="12"/>
      <c r="K169" s="12"/>
      <c r="L169" s="12"/>
      <c r="M169" s="12"/>
      <c r="N169" s="10"/>
      <c r="O169" s="12"/>
      <c r="P169" s="10"/>
      <c r="Q169" s="10"/>
      <c r="R169" s="10"/>
      <c r="S169" s="10"/>
      <c r="T169" s="12"/>
      <c r="U169" s="12"/>
      <c r="W169" s="12"/>
      <c r="X169" s="12"/>
      <c r="Y169" s="12"/>
      <c r="Z169" s="12"/>
      <c r="AA169" s="12"/>
      <c r="AB169" s="12"/>
      <c r="AC169" s="12"/>
      <c r="AD169" s="12"/>
      <c r="AE169" s="12"/>
      <c r="AF169" s="12"/>
      <c r="AG169" s="12"/>
      <c r="AH169" s="12"/>
      <c r="AI169" s="10"/>
      <c r="AJ169" s="12"/>
      <c r="AK169" s="10"/>
      <c r="AL169" s="10"/>
      <c r="AM169" s="10"/>
      <c r="AN169" s="10"/>
      <c r="AO169" s="12"/>
      <c r="AP169" s="15"/>
      <c r="AQ169" s="15"/>
      <c r="AR169" s="15"/>
    </row>
    <row r="170" spans="2:44">
      <c r="B170" s="12"/>
      <c r="C170" s="12"/>
      <c r="D170" s="12"/>
      <c r="E170" s="12"/>
      <c r="F170" s="12"/>
      <c r="G170" s="12"/>
      <c r="H170" s="12"/>
      <c r="I170" s="12"/>
      <c r="J170" s="12"/>
      <c r="K170" s="12"/>
      <c r="L170" s="12"/>
      <c r="M170" s="12"/>
      <c r="N170" s="10"/>
      <c r="O170" s="12"/>
      <c r="P170" s="10"/>
      <c r="Q170" s="10"/>
      <c r="R170" s="10"/>
      <c r="S170" s="10"/>
      <c r="T170" s="12"/>
      <c r="U170" s="12"/>
      <c r="W170" s="12"/>
      <c r="X170" s="12"/>
      <c r="Y170" s="12"/>
      <c r="Z170" s="12"/>
      <c r="AA170" s="12"/>
      <c r="AB170" s="12"/>
      <c r="AC170" s="12"/>
      <c r="AD170" s="12"/>
      <c r="AE170" s="12"/>
      <c r="AF170" s="12"/>
      <c r="AG170" s="12"/>
      <c r="AH170" s="12"/>
      <c r="AI170" s="10"/>
      <c r="AJ170" s="12"/>
      <c r="AK170" s="10"/>
      <c r="AL170" s="10"/>
      <c r="AM170" s="10"/>
      <c r="AN170" s="10"/>
      <c r="AO170" s="12"/>
      <c r="AP170" s="15"/>
      <c r="AQ170" s="15"/>
      <c r="AR170" s="15"/>
    </row>
    <row r="171" spans="2:44">
      <c r="B171" s="12"/>
      <c r="C171" s="12"/>
      <c r="D171" s="12"/>
      <c r="E171" s="12"/>
      <c r="F171" s="12"/>
      <c r="G171" s="12"/>
      <c r="H171" s="12"/>
      <c r="I171" s="12"/>
      <c r="J171" s="12"/>
      <c r="K171" s="12"/>
      <c r="L171" s="12"/>
      <c r="M171" s="12"/>
      <c r="N171" s="10"/>
      <c r="O171" s="12"/>
      <c r="P171" s="10"/>
      <c r="Q171" s="10"/>
      <c r="R171" s="10"/>
      <c r="S171" s="10"/>
      <c r="T171" s="12"/>
      <c r="U171" s="12"/>
      <c r="W171" s="12"/>
      <c r="X171" s="12"/>
      <c r="Y171" s="12"/>
      <c r="Z171" s="12"/>
      <c r="AA171" s="12"/>
      <c r="AB171" s="12"/>
      <c r="AC171" s="12"/>
      <c r="AD171" s="12"/>
      <c r="AE171" s="12"/>
      <c r="AF171" s="12"/>
      <c r="AG171" s="12"/>
      <c r="AH171" s="12"/>
      <c r="AI171" s="10"/>
      <c r="AJ171" s="12"/>
      <c r="AK171" s="10"/>
      <c r="AL171" s="10"/>
      <c r="AM171" s="10"/>
      <c r="AN171" s="10"/>
      <c r="AO171" s="12"/>
      <c r="AP171" s="15"/>
      <c r="AQ171" s="15"/>
      <c r="AR171" s="15"/>
    </row>
    <row r="172" spans="2:44">
      <c r="B172" s="12"/>
      <c r="C172" s="12"/>
      <c r="D172" s="12"/>
      <c r="E172" s="12"/>
      <c r="F172" s="12"/>
      <c r="G172" s="12"/>
      <c r="H172" s="12"/>
      <c r="I172" s="12"/>
      <c r="J172" s="12"/>
      <c r="K172" s="12"/>
      <c r="L172" s="12"/>
      <c r="M172" s="12"/>
      <c r="N172" s="10"/>
      <c r="O172" s="12"/>
      <c r="P172" s="10"/>
      <c r="Q172" s="10"/>
      <c r="R172" s="10"/>
      <c r="S172" s="10"/>
      <c r="T172" s="12"/>
      <c r="U172" s="12"/>
      <c r="W172" s="12"/>
      <c r="X172" s="12"/>
      <c r="Y172" s="12"/>
      <c r="Z172" s="12"/>
      <c r="AA172" s="12"/>
      <c r="AB172" s="12"/>
      <c r="AC172" s="12"/>
      <c r="AD172" s="12"/>
      <c r="AE172" s="12"/>
      <c r="AF172" s="12"/>
      <c r="AG172" s="12"/>
      <c r="AH172" s="12"/>
      <c r="AI172" s="10"/>
      <c r="AJ172" s="12"/>
      <c r="AK172" s="10"/>
      <c r="AL172" s="10"/>
      <c r="AM172" s="10"/>
      <c r="AN172" s="10"/>
      <c r="AO172" s="12"/>
      <c r="AP172" s="15"/>
      <c r="AQ172" s="15"/>
      <c r="AR172" s="15"/>
    </row>
    <row r="173" spans="2:44">
      <c r="B173" s="12"/>
      <c r="C173" s="12"/>
      <c r="D173" s="12"/>
      <c r="E173" s="12"/>
      <c r="F173" s="12"/>
      <c r="G173" s="12"/>
      <c r="H173" s="12"/>
      <c r="I173" s="12"/>
      <c r="J173" s="12"/>
      <c r="K173" s="12"/>
      <c r="L173" s="12"/>
      <c r="M173" s="12"/>
      <c r="N173" s="10"/>
      <c r="O173" s="12"/>
      <c r="P173" s="10"/>
      <c r="Q173" s="10"/>
      <c r="R173" s="10"/>
      <c r="S173" s="10"/>
      <c r="T173" s="12"/>
      <c r="U173" s="12"/>
      <c r="W173" s="12"/>
      <c r="X173" s="12"/>
      <c r="Y173" s="12"/>
      <c r="Z173" s="12"/>
      <c r="AA173" s="12"/>
      <c r="AB173" s="12"/>
      <c r="AC173" s="12"/>
      <c r="AD173" s="12"/>
      <c r="AE173" s="12"/>
      <c r="AF173" s="12"/>
      <c r="AG173" s="12"/>
      <c r="AH173" s="12"/>
      <c r="AI173" s="10"/>
      <c r="AJ173" s="12"/>
      <c r="AK173" s="10"/>
      <c r="AL173" s="10"/>
      <c r="AM173" s="10"/>
      <c r="AN173" s="10"/>
      <c r="AO173" s="12"/>
      <c r="AP173" s="15"/>
      <c r="AQ173" s="15"/>
      <c r="AR173" s="15"/>
    </row>
    <row r="174" spans="2:44">
      <c r="B174" s="12"/>
      <c r="C174" s="12"/>
      <c r="D174" s="12"/>
      <c r="E174" s="12"/>
      <c r="F174" s="12"/>
      <c r="G174" s="12"/>
      <c r="H174" s="12"/>
      <c r="I174" s="12"/>
      <c r="J174" s="12"/>
      <c r="K174" s="12"/>
      <c r="L174" s="12"/>
      <c r="M174" s="12"/>
      <c r="N174" s="10"/>
      <c r="O174" s="12"/>
      <c r="P174" s="10"/>
      <c r="Q174" s="10"/>
      <c r="R174" s="10"/>
      <c r="S174" s="10"/>
      <c r="T174" s="12"/>
      <c r="U174" s="12"/>
      <c r="W174" s="12"/>
      <c r="X174" s="12"/>
      <c r="Y174" s="12"/>
      <c r="Z174" s="12"/>
      <c r="AA174" s="12"/>
      <c r="AB174" s="12"/>
      <c r="AC174" s="12"/>
      <c r="AD174" s="12"/>
      <c r="AE174" s="12"/>
      <c r="AF174" s="12"/>
      <c r="AG174" s="12"/>
      <c r="AH174" s="12"/>
      <c r="AI174" s="10"/>
      <c r="AJ174" s="12"/>
      <c r="AK174" s="10"/>
      <c r="AL174" s="10"/>
      <c r="AM174" s="10"/>
      <c r="AN174" s="10"/>
      <c r="AO174" s="12"/>
      <c r="AP174" s="15"/>
      <c r="AQ174" s="15"/>
      <c r="AR174" s="15"/>
    </row>
    <row r="175" spans="2:44">
      <c r="B175" s="12"/>
      <c r="C175" s="12"/>
      <c r="D175" s="12"/>
      <c r="E175" s="12"/>
      <c r="F175" s="12"/>
      <c r="G175" s="12"/>
      <c r="H175" s="12"/>
      <c r="I175" s="12"/>
      <c r="J175" s="12"/>
      <c r="K175" s="12"/>
      <c r="L175" s="12"/>
      <c r="M175" s="12"/>
      <c r="N175" s="10"/>
      <c r="O175" s="12"/>
      <c r="P175" s="10"/>
      <c r="Q175" s="10"/>
      <c r="R175" s="10"/>
      <c r="S175" s="10"/>
      <c r="T175" s="12"/>
      <c r="U175" s="12"/>
      <c r="W175" s="12"/>
      <c r="X175" s="12"/>
      <c r="Y175" s="12"/>
      <c r="Z175" s="12"/>
      <c r="AA175" s="12"/>
      <c r="AB175" s="12"/>
      <c r="AC175" s="12"/>
      <c r="AD175" s="12"/>
      <c r="AE175" s="12"/>
      <c r="AF175" s="12"/>
      <c r="AG175" s="12"/>
      <c r="AH175" s="12"/>
      <c r="AI175" s="10"/>
      <c r="AJ175" s="12"/>
      <c r="AK175" s="10"/>
      <c r="AL175" s="10"/>
      <c r="AM175" s="10"/>
      <c r="AN175" s="10"/>
      <c r="AO175" s="12"/>
      <c r="AP175" s="15"/>
      <c r="AQ175" s="15"/>
      <c r="AR175" s="15"/>
    </row>
    <row r="176" spans="2:44">
      <c r="B176" s="12"/>
      <c r="C176" s="12"/>
      <c r="D176" s="12"/>
      <c r="E176" s="12"/>
      <c r="F176" s="12"/>
      <c r="G176" s="12"/>
      <c r="H176" s="12"/>
      <c r="I176" s="12"/>
      <c r="J176" s="12"/>
      <c r="K176" s="12"/>
      <c r="L176" s="12"/>
      <c r="M176" s="12"/>
      <c r="N176" s="10"/>
      <c r="O176" s="12"/>
      <c r="P176" s="10"/>
      <c r="Q176" s="10"/>
      <c r="R176" s="10"/>
      <c r="S176" s="10"/>
      <c r="T176" s="12"/>
      <c r="U176" s="12"/>
      <c r="W176" s="12"/>
      <c r="X176" s="12"/>
      <c r="Y176" s="12"/>
      <c r="Z176" s="12"/>
      <c r="AA176" s="12"/>
      <c r="AB176" s="12"/>
      <c r="AC176" s="12"/>
      <c r="AD176" s="12"/>
      <c r="AE176" s="12"/>
      <c r="AF176" s="12"/>
      <c r="AG176" s="12"/>
      <c r="AH176" s="12"/>
      <c r="AI176" s="10"/>
      <c r="AJ176" s="12"/>
      <c r="AK176" s="10"/>
      <c r="AL176" s="10"/>
      <c r="AM176" s="10"/>
      <c r="AN176" s="10"/>
      <c r="AO176" s="12"/>
      <c r="AP176" s="15"/>
      <c r="AQ176" s="15"/>
      <c r="AR176" s="15"/>
    </row>
    <row r="177" spans="2:44">
      <c r="B177" s="12"/>
      <c r="C177" s="12"/>
      <c r="D177" s="12"/>
      <c r="E177" s="12"/>
      <c r="F177" s="12"/>
      <c r="G177" s="12"/>
      <c r="H177" s="12"/>
      <c r="I177" s="12"/>
      <c r="J177" s="12"/>
      <c r="K177" s="12"/>
      <c r="L177" s="12"/>
      <c r="M177" s="12"/>
      <c r="N177" s="10"/>
      <c r="O177" s="12"/>
      <c r="P177" s="10"/>
      <c r="Q177" s="10"/>
      <c r="R177" s="10"/>
      <c r="S177" s="10"/>
      <c r="T177" s="12"/>
      <c r="U177" s="12"/>
      <c r="W177" s="12"/>
      <c r="X177" s="12"/>
      <c r="Y177" s="12"/>
      <c r="Z177" s="12"/>
      <c r="AA177" s="12"/>
      <c r="AB177" s="12"/>
      <c r="AC177" s="12"/>
      <c r="AD177" s="12"/>
      <c r="AE177" s="12"/>
      <c r="AF177" s="12"/>
      <c r="AG177" s="12"/>
      <c r="AH177" s="12"/>
      <c r="AI177" s="10"/>
      <c r="AJ177" s="12"/>
      <c r="AK177" s="10"/>
      <c r="AL177" s="10"/>
      <c r="AM177" s="10"/>
      <c r="AN177" s="10"/>
      <c r="AO177" s="12"/>
      <c r="AP177" s="15"/>
      <c r="AQ177" s="15"/>
      <c r="AR177" s="15"/>
    </row>
    <row r="178" spans="2:44">
      <c r="B178" s="12"/>
      <c r="C178" s="12"/>
      <c r="D178" s="12"/>
      <c r="E178" s="12"/>
      <c r="F178" s="12"/>
      <c r="G178" s="12"/>
      <c r="H178" s="12"/>
      <c r="I178" s="12"/>
      <c r="J178" s="12"/>
      <c r="K178" s="12"/>
      <c r="L178" s="12"/>
      <c r="M178" s="12"/>
      <c r="N178" s="10"/>
      <c r="O178" s="12"/>
      <c r="P178" s="10"/>
      <c r="Q178" s="10"/>
      <c r="R178" s="10"/>
      <c r="S178" s="10"/>
      <c r="T178" s="12"/>
      <c r="U178" s="12"/>
      <c r="W178" s="12"/>
      <c r="X178" s="12"/>
      <c r="Y178" s="12"/>
      <c r="Z178" s="12"/>
      <c r="AA178" s="12"/>
      <c r="AB178" s="12"/>
      <c r="AC178" s="12"/>
      <c r="AD178" s="12"/>
      <c r="AE178" s="12"/>
      <c r="AF178" s="12"/>
      <c r="AG178" s="12"/>
      <c r="AH178" s="12"/>
      <c r="AI178" s="10"/>
      <c r="AJ178" s="12"/>
      <c r="AK178" s="10"/>
      <c r="AL178" s="10"/>
      <c r="AM178" s="10"/>
      <c r="AN178" s="10"/>
      <c r="AO178" s="12"/>
      <c r="AP178" s="15"/>
      <c r="AQ178" s="15"/>
      <c r="AR178" s="15"/>
    </row>
    <row r="179" spans="2:44">
      <c r="B179" s="12"/>
      <c r="C179" s="12"/>
      <c r="D179" s="12"/>
      <c r="E179" s="12"/>
      <c r="F179" s="12"/>
      <c r="G179" s="12"/>
      <c r="H179" s="12"/>
      <c r="I179" s="12"/>
      <c r="J179" s="12"/>
      <c r="K179" s="12"/>
      <c r="L179" s="12"/>
      <c r="M179" s="12"/>
      <c r="N179" s="10"/>
      <c r="O179" s="12"/>
      <c r="P179" s="10"/>
      <c r="Q179" s="10"/>
      <c r="R179" s="10"/>
      <c r="S179" s="10"/>
      <c r="T179" s="12"/>
      <c r="U179" s="12"/>
      <c r="W179" s="12"/>
      <c r="X179" s="12"/>
      <c r="Y179" s="12"/>
      <c r="Z179" s="12"/>
      <c r="AA179" s="12"/>
      <c r="AB179" s="12"/>
      <c r="AC179" s="12"/>
      <c r="AD179" s="12"/>
      <c r="AE179" s="12"/>
      <c r="AF179" s="12"/>
      <c r="AG179" s="12"/>
      <c r="AH179" s="12"/>
      <c r="AI179" s="10"/>
      <c r="AJ179" s="12"/>
      <c r="AK179" s="10"/>
      <c r="AL179" s="10"/>
      <c r="AM179" s="10"/>
      <c r="AN179" s="10"/>
      <c r="AO179" s="12"/>
      <c r="AP179" s="15"/>
      <c r="AQ179" s="15"/>
      <c r="AR179" s="15"/>
    </row>
    <row r="180" spans="2:44">
      <c r="B180" s="12"/>
      <c r="C180" s="12"/>
      <c r="D180" s="12"/>
      <c r="E180" s="12"/>
      <c r="F180" s="12"/>
      <c r="G180" s="12"/>
      <c r="H180" s="12"/>
      <c r="I180" s="12"/>
      <c r="J180" s="12"/>
      <c r="K180" s="12"/>
      <c r="L180" s="12"/>
      <c r="M180" s="12"/>
      <c r="N180" s="10"/>
      <c r="O180" s="12"/>
      <c r="P180" s="10"/>
      <c r="Q180" s="10"/>
      <c r="R180" s="10"/>
      <c r="S180" s="10"/>
      <c r="T180" s="12"/>
      <c r="U180" s="12"/>
      <c r="W180" s="12"/>
      <c r="X180" s="12"/>
      <c r="Y180" s="12"/>
      <c r="Z180" s="12"/>
      <c r="AA180" s="12"/>
      <c r="AB180" s="12"/>
      <c r="AC180" s="12"/>
      <c r="AD180" s="12"/>
      <c r="AE180" s="12"/>
      <c r="AF180" s="12"/>
      <c r="AG180" s="12"/>
      <c r="AH180" s="12"/>
      <c r="AI180" s="10"/>
      <c r="AJ180" s="12"/>
      <c r="AK180" s="10"/>
      <c r="AL180" s="10"/>
      <c r="AM180" s="10"/>
      <c r="AN180" s="10"/>
      <c r="AO180" s="12"/>
      <c r="AP180" s="15"/>
      <c r="AQ180" s="15"/>
      <c r="AR180" s="15"/>
    </row>
    <row r="181" spans="2:44">
      <c r="B181" s="12"/>
      <c r="C181" s="12"/>
      <c r="D181" s="12"/>
      <c r="E181" s="12"/>
      <c r="F181" s="12"/>
      <c r="G181" s="12"/>
      <c r="H181" s="12"/>
      <c r="I181" s="12"/>
      <c r="J181" s="12"/>
      <c r="K181" s="12"/>
      <c r="L181" s="12"/>
      <c r="M181" s="12"/>
      <c r="N181" s="10"/>
      <c r="O181" s="12"/>
      <c r="P181" s="10"/>
      <c r="Q181" s="10"/>
      <c r="R181" s="10"/>
      <c r="S181" s="10"/>
      <c r="T181" s="12"/>
      <c r="U181" s="12"/>
      <c r="W181" s="12"/>
      <c r="X181" s="12"/>
      <c r="Y181" s="12"/>
      <c r="Z181" s="12"/>
      <c r="AA181" s="12"/>
      <c r="AB181" s="12"/>
      <c r="AC181" s="12"/>
      <c r="AD181" s="12"/>
      <c r="AE181" s="12"/>
      <c r="AF181" s="12"/>
      <c r="AG181" s="12"/>
      <c r="AH181" s="12"/>
      <c r="AI181" s="10"/>
      <c r="AJ181" s="12"/>
      <c r="AK181" s="10"/>
      <c r="AL181" s="10"/>
      <c r="AM181" s="10"/>
      <c r="AN181" s="10"/>
      <c r="AO181" s="12"/>
      <c r="AP181" s="15"/>
      <c r="AQ181" s="15"/>
      <c r="AR181" s="15"/>
    </row>
    <row r="182" spans="2:44">
      <c r="B182" s="12"/>
      <c r="C182" s="12"/>
      <c r="D182" s="12"/>
      <c r="E182" s="12"/>
      <c r="F182" s="12"/>
      <c r="G182" s="12"/>
      <c r="H182" s="12"/>
      <c r="I182" s="12"/>
      <c r="J182" s="12"/>
      <c r="K182" s="12"/>
      <c r="L182" s="12"/>
      <c r="M182" s="12"/>
      <c r="N182" s="10"/>
      <c r="O182" s="12"/>
      <c r="P182" s="10"/>
      <c r="Q182" s="10"/>
      <c r="R182" s="10"/>
      <c r="S182" s="10"/>
      <c r="T182" s="12"/>
      <c r="U182" s="12"/>
      <c r="W182" s="12"/>
      <c r="X182" s="12"/>
      <c r="Y182" s="12"/>
      <c r="Z182" s="12"/>
      <c r="AA182" s="12"/>
      <c r="AB182" s="12"/>
      <c r="AC182" s="12"/>
      <c r="AD182" s="12"/>
      <c r="AE182" s="12"/>
      <c r="AF182" s="12"/>
      <c r="AG182" s="12"/>
      <c r="AH182" s="12"/>
      <c r="AI182" s="10"/>
      <c r="AJ182" s="12"/>
      <c r="AK182" s="10"/>
      <c r="AL182" s="10"/>
      <c r="AM182" s="10"/>
      <c r="AN182" s="10"/>
      <c r="AO182" s="12"/>
      <c r="AP182" s="15"/>
      <c r="AQ182" s="15"/>
      <c r="AR182" s="15"/>
    </row>
    <row r="183" spans="2:44">
      <c r="B183" s="12"/>
      <c r="C183" s="12"/>
      <c r="D183" s="12"/>
      <c r="E183" s="12"/>
      <c r="F183" s="12"/>
      <c r="G183" s="12"/>
      <c r="H183" s="12"/>
      <c r="I183" s="12"/>
      <c r="J183" s="12"/>
      <c r="K183" s="12"/>
      <c r="L183" s="12"/>
      <c r="M183" s="12"/>
      <c r="N183" s="10"/>
      <c r="O183" s="12"/>
      <c r="P183" s="10"/>
      <c r="Q183" s="10"/>
      <c r="R183" s="10"/>
      <c r="S183" s="10"/>
      <c r="T183" s="12"/>
      <c r="U183" s="12"/>
      <c r="W183" s="12"/>
      <c r="X183" s="12"/>
      <c r="Y183" s="12"/>
      <c r="Z183" s="12"/>
      <c r="AA183" s="12"/>
      <c r="AB183" s="12"/>
      <c r="AC183" s="12"/>
      <c r="AD183" s="12"/>
      <c r="AE183" s="12"/>
      <c r="AF183" s="12"/>
      <c r="AG183" s="12"/>
      <c r="AH183" s="12"/>
      <c r="AI183" s="10"/>
      <c r="AJ183" s="12"/>
      <c r="AK183" s="10"/>
      <c r="AL183" s="10"/>
      <c r="AM183" s="10"/>
      <c r="AN183" s="10"/>
      <c r="AO183" s="12"/>
      <c r="AP183" s="15"/>
      <c r="AQ183" s="15"/>
      <c r="AR183" s="15"/>
    </row>
    <row r="184" spans="2:44">
      <c r="B184" s="12"/>
      <c r="C184" s="12"/>
      <c r="D184" s="12"/>
      <c r="E184" s="12"/>
      <c r="F184" s="12"/>
      <c r="G184" s="12"/>
      <c r="H184" s="12"/>
      <c r="I184" s="12"/>
      <c r="J184" s="12"/>
      <c r="K184" s="12"/>
      <c r="L184" s="12"/>
      <c r="M184" s="12"/>
      <c r="N184" s="10"/>
      <c r="O184" s="12"/>
      <c r="P184" s="10"/>
      <c r="Q184" s="10"/>
      <c r="R184" s="10"/>
      <c r="S184" s="10"/>
      <c r="T184" s="12"/>
      <c r="U184" s="12"/>
      <c r="W184" s="12"/>
      <c r="X184" s="12"/>
      <c r="Y184" s="12"/>
      <c r="Z184" s="12"/>
      <c r="AA184" s="12"/>
      <c r="AB184" s="12"/>
      <c r="AC184" s="12"/>
      <c r="AD184" s="12"/>
      <c r="AE184" s="12"/>
      <c r="AF184" s="12"/>
      <c r="AG184" s="12"/>
      <c r="AH184" s="12"/>
      <c r="AI184" s="10"/>
      <c r="AJ184" s="12"/>
      <c r="AK184" s="10"/>
      <c r="AL184" s="10"/>
      <c r="AM184" s="10"/>
      <c r="AN184" s="10"/>
      <c r="AO184" s="12"/>
      <c r="AP184" s="15"/>
      <c r="AQ184" s="15"/>
      <c r="AR184" s="15"/>
    </row>
    <row r="185" spans="2:44">
      <c r="B185" s="12"/>
      <c r="C185" s="12"/>
      <c r="D185" s="12"/>
      <c r="E185" s="12"/>
      <c r="F185" s="12"/>
      <c r="G185" s="12"/>
      <c r="H185" s="12"/>
      <c r="I185" s="12"/>
      <c r="J185" s="12"/>
      <c r="K185" s="12"/>
      <c r="L185" s="12"/>
      <c r="M185" s="12"/>
      <c r="N185" s="10"/>
      <c r="O185" s="12"/>
      <c r="P185" s="10"/>
      <c r="Q185" s="10"/>
      <c r="R185" s="10"/>
      <c r="S185" s="10"/>
      <c r="T185" s="12"/>
      <c r="U185" s="12"/>
      <c r="W185" s="12"/>
      <c r="X185" s="12"/>
      <c r="Y185" s="12"/>
      <c r="Z185" s="12"/>
      <c r="AA185" s="12"/>
      <c r="AB185" s="12"/>
      <c r="AC185" s="12"/>
      <c r="AD185" s="12"/>
      <c r="AE185" s="12"/>
      <c r="AF185" s="12"/>
      <c r="AG185" s="12"/>
      <c r="AH185" s="12"/>
      <c r="AI185" s="10"/>
      <c r="AJ185" s="12"/>
      <c r="AK185" s="10"/>
      <c r="AL185" s="10"/>
      <c r="AM185" s="10"/>
      <c r="AN185" s="10"/>
      <c r="AO185" s="12"/>
      <c r="AP185" s="15"/>
      <c r="AQ185" s="15"/>
      <c r="AR185" s="15"/>
    </row>
    <row r="186" spans="2:44">
      <c r="B186" s="12"/>
      <c r="C186" s="12"/>
      <c r="D186" s="12"/>
      <c r="E186" s="12"/>
      <c r="F186" s="12"/>
      <c r="G186" s="12"/>
      <c r="H186" s="12"/>
      <c r="I186" s="12"/>
      <c r="J186" s="12"/>
      <c r="K186" s="12"/>
      <c r="L186" s="12"/>
      <c r="M186" s="12"/>
      <c r="N186" s="10"/>
      <c r="O186" s="12"/>
      <c r="P186" s="10"/>
      <c r="Q186" s="10"/>
      <c r="R186" s="10"/>
      <c r="S186" s="10"/>
      <c r="T186" s="12"/>
      <c r="U186" s="12"/>
      <c r="W186" s="12"/>
      <c r="X186" s="12"/>
      <c r="Y186" s="12"/>
      <c r="Z186" s="12"/>
      <c r="AA186" s="12"/>
      <c r="AB186" s="12"/>
      <c r="AC186" s="12"/>
      <c r="AD186" s="12"/>
      <c r="AE186" s="12"/>
      <c r="AF186" s="12"/>
      <c r="AG186" s="12"/>
      <c r="AH186" s="12"/>
      <c r="AI186" s="10"/>
      <c r="AJ186" s="12"/>
      <c r="AK186" s="10"/>
      <c r="AL186" s="10"/>
      <c r="AM186" s="10"/>
      <c r="AN186" s="10"/>
      <c r="AO186" s="12"/>
      <c r="AP186" s="15"/>
      <c r="AQ186" s="15"/>
      <c r="AR186" s="15"/>
    </row>
    <row r="187" spans="2:44">
      <c r="B187" s="12"/>
      <c r="C187" s="12"/>
      <c r="D187" s="12"/>
      <c r="E187" s="12"/>
      <c r="F187" s="12"/>
      <c r="G187" s="12"/>
      <c r="H187" s="12"/>
      <c r="I187" s="12"/>
      <c r="J187" s="12"/>
      <c r="K187" s="12"/>
      <c r="L187" s="12"/>
      <c r="M187" s="12"/>
      <c r="N187" s="10"/>
      <c r="O187" s="12"/>
      <c r="P187" s="10"/>
      <c r="Q187" s="10"/>
      <c r="R187" s="10"/>
      <c r="S187" s="10"/>
      <c r="T187" s="12"/>
      <c r="U187" s="12"/>
      <c r="W187" s="12"/>
      <c r="X187" s="12"/>
      <c r="Y187" s="12"/>
      <c r="Z187" s="12"/>
      <c r="AA187" s="12"/>
      <c r="AB187" s="12"/>
      <c r="AC187" s="12"/>
      <c r="AD187" s="12"/>
      <c r="AE187" s="12"/>
      <c r="AF187" s="12"/>
      <c r="AG187" s="12"/>
      <c r="AH187" s="12"/>
      <c r="AI187" s="10"/>
      <c r="AJ187" s="12"/>
      <c r="AK187" s="10"/>
      <c r="AL187" s="10"/>
      <c r="AM187" s="10"/>
      <c r="AN187" s="10"/>
      <c r="AO187" s="12"/>
      <c r="AP187" s="15"/>
      <c r="AQ187" s="15"/>
      <c r="AR187" s="15"/>
    </row>
    <row r="188" spans="2:44">
      <c r="B188" s="12"/>
      <c r="C188" s="12"/>
      <c r="D188" s="12"/>
      <c r="E188" s="12"/>
      <c r="F188" s="12"/>
      <c r="G188" s="12"/>
      <c r="H188" s="12"/>
      <c r="I188" s="12"/>
      <c r="J188" s="12"/>
      <c r="K188" s="12"/>
      <c r="L188" s="12"/>
      <c r="M188" s="12"/>
      <c r="N188" s="10"/>
      <c r="O188" s="12"/>
      <c r="P188" s="10"/>
      <c r="Q188" s="10"/>
      <c r="R188" s="10"/>
      <c r="S188" s="10"/>
      <c r="T188" s="12"/>
      <c r="U188" s="12"/>
      <c r="W188" s="12"/>
      <c r="X188" s="12"/>
      <c r="Y188" s="12"/>
      <c r="Z188" s="12"/>
      <c r="AA188" s="12"/>
      <c r="AB188" s="12"/>
      <c r="AC188" s="12"/>
      <c r="AD188" s="12"/>
      <c r="AE188" s="12"/>
      <c r="AF188" s="12"/>
      <c r="AG188" s="12"/>
      <c r="AH188" s="12"/>
      <c r="AI188" s="10"/>
      <c r="AJ188" s="12"/>
      <c r="AK188" s="10"/>
      <c r="AL188" s="10"/>
      <c r="AM188" s="10"/>
      <c r="AN188" s="10"/>
      <c r="AO188" s="12"/>
      <c r="AP188" s="15"/>
      <c r="AQ188" s="15"/>
      <c r="AR188" s="15"/>
    </row>
    <row r="189" spans="2:44">
      <c r="B189" s="12"/>
      <c r="C189" s="12"/>
      <c r="D189" s="12"/>
      <c r="E189" s="12"/>
      <c r="F189" s="12"/>
      <c r="G189" s="12"/>
      <c r="H189" s="12"/>
      <c r="I189" s="12"/>
      <c r="J189" s="12"/>
      <c r="K189" s="12"/>
      <c r="L189" s="12"/>
      <c r="M189" s="12"/>
      <c r="N189" s="10"/>
      <c r="O189" s="12"/>
      <c r="P189" s="10"/>
      <c r="Q189" s="10"/>
      <c r="R189" s="10"/>
      <c r="S189" s="10"/>
      <c r="T189" s="12"/>
      <c r="U189" s="12"/>
      <c r="W189" s="12"/>
      <c r="X189" s="12"/>
      <c r="Y189" s="12"/>
      <c r="Z189" s="12"/>
      <c r="AA189" s="12"/>
      <c r="AB189" s="12"/>
      <c r="AC189" s="12"/>
      <c r="AD189" s="12"/>
      <c r="AE189" s="12"/>
      <c r="AF189" s="12"/>
      <c r="AG189" s="12"/>
      <c r="AH189" s="12"/>
      <c r="AI189" s="10"/>
      <c r="AJ189" s="12"/>
      <c r="AK189" s="10"/>
      <c r="AL189" s="10"/>
      <c r="AM189" s="10"/>
      <c r="AN189" s="10"/>
      <c r="AO189" s="12"/>
      <c r="AP189" s="15"/>
      <c r="AQ189" s="15"/>
      <c r="AR189" s="15"/>
    </row>
    <row r="190" spans="2:44">
      <c r="B190" s="12"/>
      <c r="C190" s="12"/>
      <c r="D190" s="12"/>
      <c r="E190" s="12"/>
      <c r="F190" s="12"/>
      <c r="G190" s="12"/>
      <c r="H190" s="12"/>
      <c r="I190" s="12"/>
      <c r="J190" s="12"/>
      <c r="K190" s="12"/>
      <c r="L190" s="12"/>
      <c r="M190" s="12"/>
      <c r="N190" s="10"/>
      <c r="O190" s="12"/>
      <c r="P190" s="10"/>
      <c r="Q190" s="10"/>
      <c r="R190" s="10"/>
      <c r="S190" s="10"/>
      <c r="T190" s="12"/>
      <c r="U190" s="12"/>
      <c r="W190" s="12"/>
      <c r="X190" s="12"/>
      <c r="Y190" s="12"/>
      <c r="Z190" s="12"/>
      <c r="AA190" s="12"/>
      <c r="AB190" s="12"/>
      <c r="AC190" s="12"/>
      <c r="AD190" s="12"/>
      <c r="AE190" s="12"/>
      <c r="AF190" s="12"/>
      <c r="AG190" s="12"/>
      <c r="AH190" s="12"/>
      <c r="AI190" s="10"/>
      <c r="AJ190" s="12"/>
      <c r="AK190" s="10"/>
      <c r="AL190" s="10"/>
      <c r="AM190" s="10"/>
      <c r="AN190" s="10"/>
      <c r="AO190" s="12"/>
      <c r="AP190" s="15"/>
      <c r="AQ190" s="15"/>
      <c r="AR190" s="15"/>
    </row>
    <row r="191" spans="2:44">
      <c r="B191" s="12"/>
      <c r="C191" s="12"/>
      <c r="D191" s="12"/>
      <c r="E191" s="12"/>
      <c r="F191" s="12"/>
      <c r="G191" s="12"/>
      <c r="H191" s="12"/>
      <c r="I191" s="12"/>
      <c r="J191" s="12"/>
      <c r="K191" s="12"/>
      <c r="L191" s="12"/>
      <c r="M191" s="12"/>
      <c r="N191" s="10"/>
      <c r="O191" s="12"/>
      <c r="P191" s="10"/>
      <c r="Q191" s="10"/>
      <c r="R191" s="10"/>
      <c r="S191" s="10"/>
      <c r="T191" s="12"/>
      <c r="U191" s="12"/>
      <c r="W191" s="12"/>
      <c r="X191" s="12"/>
      <c r="Y191" s="12"/>
      <c r="Z191" s="12"/>
      <c r="AA191" s="12"/>
      <c r="AB191" s="12"/>
      <c r="AC191" s="12"/>
      <c r="AD191" s="12"/>
      <c r="AE191" s="12"/>
      <c r="AF191" s="12"/>
      <c r="AG191" s="12"/>
      <c r="AH191" s="12"/>
      <c r="AI191" s="10"/>
      <c r="AJ191" s="12"/>
      <c r="AK191" s="10"/>
      <c r="AL191" s="10"/>
      <c r="AM191" s="10"/>
      <c r="AN191" s="10"/>
      <c r="AO191" s="12"/>
      <c r="AP191" s="15"/>
      <c r="AQ191" s="15"/>
      <c r="AR191" s="15"/>
    </row>
    <row r="192" spans="2:44">
      <c r="B192" s="12"/>
      <c r="C192" s="12"/>
      <c r="D192" s="12"/>
      <c r="E192" s="12"/>
      <c r="F192" s="12"/>
      <c r="G192" s="12"/>
      <c r="H192" s="12"/>
      <c r="I192" s="12"/>
      <c r="J192" s="12"/>
      <c r="K192" s="12"/>
      <c r="L192" s="12"/>
      <c r="M192" s="12"/>
      <c r="N192" s="10"/>
      <c r="O192" s="12"/>
      <c r="P192" s="10"/>
      <c r="Q192" s="10"/>
      <c r="R192" s="10"/>
      <c r="S192" s="10"/>
      <c r="T192" s="12"/>
      <c r="U192" s="12"/>
      <c r="W192" s="12"/>
      <c r="X192" s="12"/>
      <c r="Y192" s="12"/>
      <c r="Z192" s="12"/>
      <c r="AA192" s="12"/>
      <c r="AB192" s="12"/>
      <c r="AC192" s="12"/>
      <c r="AD192" s="12"/>
      <c r="AE192" s="12"/>
      <c r="AF192" s="12"/>
      <c r="AG192" s="12"/>
      <c r="AH192" s="12"/>
      <c r="AI192" s="10"/>
      <c r="AJ192" s="12"/>
      <c r="AK192" s="10"/>
      <c r="AL192" s="10"/>
      <c r="AM192" s="10"/>
      <c r="AN192" s="10"/>
      <c r="AO192" s="12"/>
      <c r="AP192" s="15"/>
      <c r="AQ192" s="15"/>
      <c r="AR192" s="15"/>
    </row>
    <row r="193" spans="2:44">
      <c r="B193" s="12"/>
      <c r="C193" s="12"/>
      <c r="D193" s="12"/>
      <c r="E193" s="12"/>
      <c r="F193" s="12"/>
      <c r="G193" s="12"/>
      <c r="H193" s="12"/>
      <c r="I193" s="12"/>
      <c r="J193" s="12"/>
      <c r="K193" s="12"/>
      <c r="L193" s="12"/>
      <c r="M193" s="12"/>
      <c r="N193" s="10"/>
      <c r="O193" s="12"/>
      <c r="P193" s="10"/>
      <c r="Q193" s="10"/>
      <c r="R193" s="10"/>
      <c r="S193" s="10"/>
      <c r="T193" s="12"/>
      <c r="U193" s="12"/>
      <c r="W193" s="12"/>
      <c r="X193" s="12"/>
      <c r="Y193" s="12"/>
      <c r="Z193" s="12"/>
      <c r="AA193" s="12"/>
      <c r="AB193" s="12"/>
      <c r="AC193" s="12"/>
      <c r="AD193" s="12"/>
      <c r="AE193" s="12"/>
      <c r="AF193" s="12"/>
      <c r="AG193" s="12"/>
      <c r="AH193" s="12"/>
      <c r="AI193" s="10"/>
      <c r="AJ193" s="12"/>
      <c r="AK193" s="10"/>
      <c r="AL193" s="10"/>
      <c r="AM193" s="10"/>
      <c r="AN193" s="10"/>
      <c r="AO193" s="12"/>
      <c r="AP193" s="15"/>
      <c r="AQ193" s="15"/>
      <c r="AR193" s="15"/>
    </row>
    <row r="194" spans="2:44">
      <c r="B194" s="12"/>
      <c r="C194" s="12"/>
      <c r="D194" s="12"/>
      <c r="E194" s="12"/>
      <c r="F194" s="12"/>
      <c r="G194" s="12"/>
      <c r="H194" s="12"/>
      <c r="I194" s="12"/>
      <c r="J194" s="12"/>
      <c r="K194" s="12"/>
      <c r="L194" s="12"/>
      <c r="M194" s="12"/>
      <c r="N194" s="10"/>
      <c r="O194" s="12"/>
      <c r="P194" s="10"/>
      <c r="Q194" s="10"/>
      <c r="R194" s="10"/>
      <c r="S194" s="10"/>
      <c r="T194" s="12"/>
      <c r="U194" s="12"/>
      <c r="W194" s="12"/>
      <c r="X194" s="12"/>
      <c r="Y194" s="12"/>
      <c r="Z194" s="12"/>
      <c r="AA194" s="12"/>
      <c r="AB194" s="12"/>
      <c r="AC194" s="12"/>
      <c r="AD194" s="12"/>
      <c r="AE194" s="12"/>
      <c r="AF194" s="12"/>
      <c r="AG194" s="12"/>
      <c r="AH194" s="12"/>
      <c r="AI194" s="10"/>
      <c r="AJ194" s="12"/>
      <c r="AK194" s="10"/>
      <c r="AL194" s="10"/>
      <c r="AM194" s="10"/>
      <c r="AN194" s="10"/>
      <c r="AO194" s="12"/>
      <c r="AP194" s="15"/>
      <c r="AQ194" s="15"/>
      <c r="AR194" s="15"/>
    </row>
    <row r="195" spans="2:44">
      <c r="B195" s="12"/>
      <c r="C195" s="12"/>
      <c r="D195" s="12"/>
      <c r="E195" s="12"/>
      <c r="F195" s="12"/>
      <c r="G195" s="12"/>
      <c r="H195" s="12"/>
      <c r="I195" s="12"/>
      <c r="J195" s="12"/>
      <c r="K195" s="12"/>
      <c r="L195" s="12"/>
      <c r="M195" s="12"/>
      <c r="N195" s="10"/>
      <c r="O195" s="12"/>
      <c r="P195" s="10"/>
      <c r="Q195" s="10"/>
      <c r="R195" s="10"/>
      <c r="S195" s="10"/>
      <c r="T195" s="12"/>
      <c r="U195" s="12"/>
      <c r="W195" s="12"/>
      <c r="X195" s="12"/>
      <c r="Y195" s="12"/>
      <c r="Z195" s="12"/>
      <c r="AA195" s="12"/>
      <c r="AB195" s="12"/>
      <c r="AC195" s="12"/>
      <c r="AD195" s="12"/>
      <c r="AE195" s="12"/>
      <c r="AF195" s="12"/>
      <c r="AG195" s="12"/>
      <c r="AH195" s="12"/>
      <c r="AI195" s="10"/>
      <c r="AJ195" s="12"/>
      <c r="AK195" s="10"/>
      <c r="AL195" s="10"/>
      <c r="AM195" s="10"/>
      <c r="AN195" s="10"/>
      <c r="AO195" s="12"/>
      <c r="AP195" s="15"/>
      <c r="AQ195" s="15"/>
      <c r="AR195" s="15"/>
    </row>
    <row r="196" spans="2:44">
      <c r="B196" s="12"/>
      <c r="C196" s="12"/>
      <c r="D196" s="12"/>
      <c r="E196" s="12"/>
      <c r="F196" s="12"/>
      <c r="G196" s="12"/>
      <c r="H196" s="12"/>
      <c r="I196" s="12"/>
      <c r="J196" s="12"/>
      <c r="K196" s="12"/>
      <c r="L196" s="12"/>
      <c r="M196" s="12"/>
      <c r="N196" s="10"/>
      <c r="O196" s="12"/>
      <c r="P196" s="10"/>
      <c r="Q196" s="10"/>
      <c r="R196" s="10"/>
      <c r="S196" s="10"/>
      <c r="T196" s="12"/>
      <c r="U196" s="12"/>
      <c r="W196" s="12"/>
      <c r="X196" s="12"/>
      <c r="Y196" s="12"/>
      <c r="Z196" s="12"/>
      <c r="AA196" s="12"/>
      <c r="AB196" s="12"/>
      <c r="AC196" s="12"/>
      <c r="AD196" s="12"/>
      <c r="AE196" s="12"/>
      <c r="AF196" s="12"/>
      <c r="AG196" s="12"/>
      <c r="AH196" s="12"/>
      <c r="AI196" s="10"/>
      <c r="AJ196" s="12"/>
      <c r="AK196" s="10"/>
      <c r="AL196" s="10"/>
      <c r="AM196" s="10"/>
      <c r="AN196" s="10"/>
      <c r="AO196" s="12"/>
      <c r="AP196" s="15"/>
      <c r="AQ196" s="15"/>
      <c r="AR196" s="15"/>
    </row>
    <row r="197" spans="2:44">
      <c r="B197" s="12"/>
      <c r="C197" s="12"/>
      <c r="D197" s="12"/>
      <c r="E197" s="12"/>
      <c r="F197" s="12"/>
      <c r="G197" s="12"/>
      <c r="H197" s="12"/>
      <c r="I197" s="12"/>
      <c r="J197" s="12"/>
      <c r="K197" s="12"/>
      <c r="L197" s="12"/>
      <c r="M197" s="12"/>
      <c r="N197" s="10"/>
      <c r="O197" s="12"/>
      <c r="P197" s="10"/>
      <c r="Q197" s="10"/>
      <c r="R197" s="10"/>
      <c r="S197" s="10"/>
      <c r="T197" s="12"/>
      <c r="U197" s="12"/>
      <c r="W197" s="12"/>
      <c r="X197" s="12"/>
      <c r="Y197" s="12"/>
      <c r="Z197" s="12"/>
      <c r="AA197" s="12"/>
      <c r="AB197" s="12"/>
      <c r="AC197" s="12"/>
      <c r="AD197" s="12"/>
      <c r="AE197" s="12"/>
      <c r="AF197" s="12"/>
      <c r="AG197" s="12"/>
      <c r="AH197" s="12"/>
      <c r="AI197" s="10"/>
      <c r="AJ197" s="12"/>
      <c r="AK197" s="10"/>
      <c r="AL197" s="10"/>
      <c r="AM197" s="10"/>
      <c r="AN197" s="10"/>
      <c r="AO197" s="12"/>
      <c r="AP197" s="15"/>
      <c r="AQ197" s="15"/>
      <c r="AR197" s="15"/>
    </row>
    <row r="198" spans="2:44">
      <c r="B198" s="12"/>
      <c r="C198" s="12"/>
      <c r="D198" s="12"/>
      <c r="E198" s="12"/>
      <c r="F198" s="12"/>
      <c r="G198" s="12"/>
      <c r="H198" s="12"/>
      <c r="I198" s="12"/>
      <c r="J198" s="12"/>
      <c r="K198" s="12"/>
      <c r="L198" s="12"/>
      <c r="M198" s="12"/>
      <c r="N198" s="10"/>
      <c r="O198" s="12"/>
      <c r="P198" s="10"/>
      <c r="Q198" s="10"/>
      <c r="R198" s="10"/>
      <c r="S198" s="10"/>
      <c r="T198" s="12"/>
      <c r="U198" s="12"/>
      <c r="W198" s="12"/>
      <c r="X198" s="12"/>
      <c r="Y198" s="12"/>
      <c r="Z198" s="12"/>
      <c r="AA198" s="12"/>
      <c r="AB198" s="12"/>
      <c r="AC198" s="12"/>
      <c r="AD198" s="12"/>
      <c r="AE198" s="12"/>
      <c r="AF198" s="12"/>
      <c r="AG198" s="12"/>
      <c r="AH198" s="12"/>
      <c r="AI198" s="10"/>
      <c r="AJ198" s="12"/>
      <c r="AK198" s="10"/>
      <c r="AL198" s="10"/>
      <c r="AM198" s="10"/>
      <c r="AN198" s="10"/>
      <c r="AO198" s="12"/>
      <c r="AP198" s="15"/>
      <c r="AQ198" s="15"/>
      <c r="AR198" s="15"/>
    </row>
    <row r="199" spans="2:44">
      <c r="B199" s="12"/>
      <c r="C199" s="12"/>
      <c r="D199" s="12"/>
      <c r="E199" s="12"/>
      <c r="F199" s="12"/>
      <c r="G199" s="12"/>
      <c r="H199" s="12"/>
      <c r="I199" s="12"/>
      <c r="J199" s="12"/>
      <c r="K199" s="12"/>
      <c r="L199" s="12"/>
      <c r="M199" s="12"/>
      <c r="N199" s="10"/>
      <c r="O199" s="12"/>
      <c r="P199" s="10"/>
      <c r="Q199" s="10"/>
      <c r="R199" s="10"/>
      <c r="S199" s="10"/>
      <c r="T199" s="12"/>
      <c r="U199" s="12"/>
      <c r="W199" s="12"/>
      <c r="X199" s="12"/>
      <c r="Y199" s="12"/>
      <c r="Z199" s="12"/>
      <c r="AA199" s="12"/>
      <c r="AB199" s="12"/>
      <c r="AC199" s="12"/>
      <c r="AD199" s="12"/>
      <c r="AE199" s="12"/>
      <c r="AF199" s="12"/>
      <c r="AG199" s="12"/>
      <c r="AH199" s="12"/>
      <c r="AI199" s="10"/>
      <c r="AJ199" s="12"/>
      <c r="AK199" s="10"/>
      <c r="AL199" s="10"/>
      <c r="AM199" s="10"/>
      <c r="AN199" s="10"/>
      <c r="AO199" s="12"/>
      <c r="AP199" s="15"/>
      <c r="AQ199" s="15"/>
      <c r="AR199" s="15"/>
    </row>
    <row r="200" spans="2:44">
      <c r="B200" s="12"/>
      <c r="C200" s="12"/>
      <c r="D200" s="12"/>
      <c r="E200" s="12"/>
      <c r="F200" s="12"/>
      <c r="G200" s="12"/>
      <c r="H200" s="12"/>
      <c r="I200" s="12"/>
      <c r="J200" s="12"/>
      <c r="K200" s="12"/>
      <c r="L200" s="12"/>
      <c r="M200" s="12"/>
      <c r="N200" s="10"/>
      <c r="O200" s="12"/>
      <c r="P200" s="10"/>
      <c r="Q200" s="10"/>
      <c r="R200" s="10"/>
      <c r="S200" s="10"/>
      <c r="T200" s="12"/>
      <c r="U200" s="12"/>
      <c r="W200" s="12"/>
      <c r="X200" s="12"/>
      <c r="Y200" s="12"/>
      <c r="Z200" s="12"/>
      <c r="AA200" s="12"/>
      <c r="AB200" s="12"/>
      <c r="AC200" s="12"/>
      <c r="AD200" s="12"/>
      <c r="AE200" s="12"/>
      <c r="AF200" s="12"/>
      <c r="AG200" s="12"/>
      <c r="AH200" s="12"/>
      <c r="AI200" s="10"/>
      <c r="AJ200" s="12"/>
      <c r="AK200" s="10"/>
      <c r="AL200" s="10"/>
      <c r="AM200" s="10"/>
      <c r="AN200" s="10"/>
      <c r="AO200" s="12"/>
      <c r="AP200" s="15"/>
      <c r="AQ200" s="15"/>
      <c r="AR200" s="15"/>
    </row>
    <row r="201" spans="2:44">
      <c r="B201" s="12"/>
      <c r="C201" s="12"/>
      <c r="D201" s="12"/>
      <c r="E201" s="12"/>
      <c r="F201" s="12"/>
      <c r="G201" s="12"/>
      <c r="H201" s="12"/>
      <c r="I201" s="12"/>
      <c r="J201" s="12"/>
      <c r="K201" s="12"/>
      <c r="L201" s="12"/>
      <c r="M201" s="12"/>
      <c r="N201" s="10"/>
      <c r="O201" s="12"/>
      <c r="P201" s="10"/>
      <c r="Q201" s="10"/>
      <c r="R201" s="10"/>
      <c r="S201" s="10"/>
      <c r="T201" s="12"/>
      <c r="U201" s="12"/>
      <c r="W201" s="12"/>
      <c r="X201" s="12"/>
      <c r="Y201" s="12"/>
      <c r="Z201" s="12"/>
      <c r="AA201" s="12"/>
      <c r="AB201" s="12"/>
      <c r="AC201" s="12"/>
      <c r="AD201" s="12"/>
      <c r="AE201" s="12"/>
      <c r="AF201" s="12"/>
      <c r="AG201" s="12"/>
      <c r="AH201" s="12"/>
      <c r="AI201" s="10"/>
      <c r="AJ201" s="12"/>
      <c r="AK201" s="10"/>
      <c r="AL201" s="10"/>
      <c r="AM201" s="10"/>
      <c r="AN201" s="10"/>
      <c r="AO201" s="12"/>
      <c r="AP201" s="15"/>
      <c r="AQ201" s="15"/>
      <c r="AR201" s="15"/>
    </row>
    <row r="202" spans="2:44">
      <c r="B202" s="12"/>
      <c r="C202" s="12"/>
      <c r="D202" s="12"/>
      <c r="E202" s="12"/>
      <c r="F202" s="12"/>
      <c r="G202" s="12"/>
      <c r="H202" s="12"/>
      <c r="I202" s="12"/>
      <c r="J202" s="12"/>
      <c r="K202" s="12"/>
      <c r="L202" s="12"/>
      <c r="M202" s="12"/>
      <c r="N202" s="10"/>
      <c r="O202" s="12"/>
      <c r="P202" s="10"/>
      <c r="Q202" s="10"/>
      <c r="R202" s="10"/>
      <c r="S202" s="10"/>
      <c r="T202" s="12"/>
      <c r="U202" s="12"/>
      <c r="W202" s="12"/>
      <c r="X202" s="12"/>
      <c r="Y202" s="12"/>
      <c r="Z202" s="12"/>
      <c r="AA202" s="12"/>
      <c r="AB202" s="12"/>
      <c r="AC202" s="12"/>
      <c r="AD202" s="12"/>
      <c r="AE202" s="12"/>
      <c r="AF202" s="12"/>
      <c r="AG202" s="12"/>
      <c r="AH202" s="12"/>
      <c r="AI202" s="10"/>
      <c r="AJ202" s="12"/>
      <c r="AK202" s="10"/>
      <c r="AL202" s="10"/>
      <c r="AM202" s="10"/>
      <c r="AN202" s="10"/>
      <c r="AO202" s="12"/>
      <c r="AP202" s="15"/>
      <c r="AQ202" s="15"/>
      <c r="AR202" s="15"/>
    </row>
    <row r="203" spans="2:44">
      <c r="B203" s="12"/>
      <c r="C203" s="12"/>
      <c r="D203" s="12"/>
      <c r="E203" s="12"/>
      <c r="F203" s="12"/>
      <c r="G203" s="12"/>
      <c r="H203" s="12"/>
      <c r="I203" s="12"/>
      <c r="J203" s="12"/>
      <c r="K203" s="12"/>
      <c r="L203" s="12"/>
      <c r="M203" s="12"/>
      <c r="N203" s="10"/>
      <c r="O203" s="12"/>
      <c r="P203" s="10"/>
      <c r="Q203" s="10"/>
      <c r="R203" s="10"/>
      <c r="S203" s="10"/>
      <c r="T203" s="12"/>
      <c r="U203" s="12"/>
      <c r="W203" s="12"/>
      <c r="X203" s="12"/>
      <c r="Y203" s="12"/>
      <c r="Z203" s="12"/>
      <c r="AA203" s="12"/>
      <c r="AB203" s="12"/>
      <c r="AC203" s="12"/>
      <c r="AD203" s="12"/>
      <c r="AE203" s="12"/>
      <c r="AF203" s="12"/>
      <c r="AG203" s="12"/>
      <c r="AH203" s="12"/>
      <c r="AI203" s="10"/>
      <c r="AJ203" s="12"/>
      <c r="AK203" s="10"/>
      <c r="AL203" s="10"/>
      <c r="AM203" s="10"/>
      <c r="AN203" s="10"/>
      <c r="AO203" s="12"/>
      <c r="AP203" s="15"/>
      <c r="AQ203" s="15"/>
      <c r="AR203" s="15"/>
    </row>
    <row r="204" spans="2:44">
      <c r="B204" s="12"/>
      <c r="C204" s="12"/>
      <c r="D204" s="12"/>
      <c r="E204" s="12"/>
      <c r="F204" s="12"/>
      <c r="G204" s="12"/>
      <c r="H204" s="12"/>
      <c r="I204" s="12"/>
      <c r="J204" s="12"/>
      <c r="K204" s="12"/>
      <c r="L204" s="12"/>
      <c r="M204" s="12"/>
      <c r="N204" s="10"/>
      <c r="O204" s="12"/>
      <c r="P204" s="10"/>
      <c r="Q204" s="10"/>
      <c r="R204" s="10"/>
      <c r="S204" s="10"/>
      <c r="T204" s="12"/>
      <c r="U204" s="12"/>
      <c r="W204" s="12"/>
      <c r="X204" s="12"/>
      <c r="Y204" s="12"/>
      <c r="Z204" s="12"/>
      <c r="AA204" s="12"/>
      <c r="AB204" s="12"/>
      <c r="AC204" s="12"/>
      <c r="AD204" s="12"/>
      <c r="AE204" s="12"/>
      <c r="AF204" s="12"/>
      <c r="AG204" s="12"/>
      <c r="AH204" s="12"/>
      <c r="AI204" s="10"/>
      <c r="AJ204" s="12"/>
      <c r="AK204" s="10"/>
      <c r="AL204" s="10"/>
      <c r="AM204" s="10"/>
      <c r="AN204" s="10"/>
      <c r="AO204" s="12"/>
      <c r="AP204" s="15"/>
      <c r="AQ204" s="15"/>
      <c r="AR204" s="15"/>
    </row>
    <row r="205" spans="2:44">
      <c r="B205" s="12"/>
      <c r="C205" s="12"/>
      <c r="D205" s="12"/>
      <c r="E205" s="12"/>
      <c r="F205" s="12"/>
      <c r="G205" s="12"/>
      <c r="H205" s="12"/>
      <c r="I205" s="12"/>
      <c r="J205" s="12"/>
      <c r="K205" s="12"/>
      <c r="L205" s="12"/>
      <c r="M205" s="12"/>
      <c r="N205" s="10"/>
      <c r="O205" s="12"/>
      <c r="P205" s="10"/>
      <c r="Q205" s="10"/>
      <c r="R205" s="10"/>
      <c r="S205" s="10"/>
      <c r="T205" s="12"/>
      <c r="U205" s="12"/>
      <c r="W205" s="12"/>
      <c r="X205" s="12"/>
      <c r="Y205" s="12"/>
      <c r="Z205" s="12"/>
      <c r="AA205" s="12"/>
      <c r="AB205" s="12"/>
      <c r="AC205" s="12"/>
      <c r="AD205" s="12"/>
      <c r="AE205" s="12"/>
      <c r="AF205" s="12"/>
      <c r="AG205" s="12"/>
      <c r="AH205" s="12"/>
      <c r="AI205" s="10"/>
      <c r="AJ205" s="12"/>
      <c r="AK205" s="10"/>
      <c r="AL205" s="10"/>
      <c r="AM205" s="10"/>
      <c r="AN205" s="10"/>
      <c r="AO205" s="12"/>
      <c r="AP205" s="15"/>
      <c r="AQ205" s="15"/>
      <c r="AR205" s="15"/>
    </row>
    <row r="206" spans="2:44">
      <c r="B206" s="12"/>
      <c r="C206" s="12"/>
      <c r="D206" s="12"/>
      <c r="E206" s="12"/>
      <c r="F206" s="12"/>
      <c r="G206" s="12"/>
      <c r="H206" s="12"/>
      <c r="I206" s="12"/>
      <c r="J206" s="12"/>
      <c r="K206" s="12"/>
      <c r="L206" s="12"/>
      <c r="M206" s="12"/>
      <c r="N206" s="10"/>
      <c r="O206" s="12"/>
      <c r="P206" s="10"/>
      <c r="Q206" s="10"/>
      <c r="R206" s="10"/>
      <c r="S206" s="10"/>
      <c r="T206" s="12"/>
      <c r="U206" s="12"/>
      <c r="W206" s="12"/>
      <c r="X206" s="12"/>
      <c r="Y206" s="12"/>
      <c r="Z206" s="12"/>
      <c r="AA206" s="12"/>
      <c r="AB206" s="12"/>
      <c r="AC206" s="12"/>
      <c r="AD206" s="12"/>
      <c r="AE206" s="12"/>
      <c r="AF206" s="12"/>
      <c r="AG206" s="12"/>
      <c r="AH206" s="12"/>
      <c r="AI206" s="10"/>
      <c r="AJ206" s="12"/>
      <c r="AK206" s="10"/>
      <c r="AL206" s="10"/>
      <c r="AM206" s="10"/>
      <c r="AN206" s="10"/>
      <c r="AO206" s="12"/>
      <c r="AP206" s="15"/>
      <c r="AQ206" s="15"/>
      <c r="AR206" s="15"/>
    </row>
    <row r="207" spans="2:44">
      <c r="B207" s="12"/>
      <c r="C207" s="12"/>
      <c r="D207" s="12"/>
      <c r="E207" s="12"/>
      <c r="F207" s="12"/>
      <c r="G207" s="12"/>
      <c r="H207" s="12"/>
      <c r="I207" s="12"/>
      <c r="J207" s="12"/>
      <c r="K207" s="12"/>
      <c r="L207" s="12"/>
      <c r="M207" s="12"/>
      <c r="N207" s="10"/>
      <c r="O207" s="12"/>
      <c r="P207" s="10"/>
      <c r="Q207" s="10"/>
      <c r="R207" s="10"/>
      <c r="S207" s="10"/>
      <c r="T207" s="12"/>
      <c r="U207" s="12"/>
      <c r="W207" s="12"/>
      <c r="X207" s="12"/>
      <c r="Y207" s="12"/>
      <c r="Z207" s="12"/>
      <c r="AA207" s="12"/>
      <c r="AB207" s="12"/>
      <c r="AC207" s="12"/>
      <c r="AD207" s="12"/>
      <c r="AE207" s="12"/>
      <c r="AF207" s="12"/>
      <c r="AG207" s="12"/>
      <c r="AH207" s="12"/>
      <c r="AI207" s="10"/>
      <c r="AJ207" s="12"/>
      <c r="AK207" s="10"/>
      <c r="AL207" s="10"/>
      <c r="AM207" s="10"/>
      <c r="AN207" s="10"/>
      <c r="AO207" s="12"/>
      <c r="AP207" s="15"/>
      <c r="AQ207" s="15"/>
      <c r="AR207" s="15"/>
    </row>
    <row r="208" spans="2:44">
      <c r="B208" s="12"/>
      <c r="C208" s="12"/>
      <c r="D208" s="12"/>
      <c r="E208" s="12"/>
      <c r="F208" s="12"/>
      <c r="G208" s="12"/>
      <c r="H208" s="12"/>
      <c r="I208" s="12"/>
      <c r="J208" s="12"/>
      <c r="K208" s="12"/>
      <c r="L208" s="12"/>
      <c r="M208" s="12"/>
      <c r="N208" s="10"/>
      <c r="O208" s="12"/>
      <c r="P208" s="10"/>
      <c r="Q208" s="10"/>
      <c r="R208" s="10"/>
      <c r="S208" s="10"/>
      <c r="T208" s="12"/>
      <c r="U208" s="12"/>
      <c r="W208" s="12"/>
      <c r="X208" s="12"/>
      <c r="Y208" s="12"/>
      <c r="Z208" s="12"/>
      <c r="AA208" s="12"/>
      <c r="AB208" s="12"/>
      <c r="AC208" s="12"/>
      <c r="AD208" s="12"/>
      <c r="AE208" s="12"/>
      <c r="AF208" s="12"/>
      <c r="AG208" s="12"/>
      <c r="AH208" s="12"/>
      <c r="AI208" s="10"/>
      <c r="AJ208" s="12"/>
      <c r="AK208" s="10"/>
      <c r="AL208" s="10"/>
      <c r="AM208" s="10"/>
      <c r="AN208" s="10"/>
      <c r="AO208" s="12"/>
      <c r="AP208" s="15"/>
      <c r="AQ208" s="15"/>
      <c r="AR208" s="15"/>
    </row>
    <row r="209" spans="2:44">
      <c r="B209" s="12"/>
      <c r="C209" s="12"/>
      <c r="D209" s="12"/>
      <c r="E209" s="12"/>
      <c r="F209" s="12"/>
      <c r="G209" s="12"/>
      <c r="H209" s="12"/>
      <c r="I209" s="12"/>
      <c r="J209" s="12"/>
      <c r="K209" s="12"/>
      <c r="L209" s="12"/>
      <c r="M209" s="12"/>
      <c r="N209" s="10"/>
      <c r="O209" s="12"/>
      <c r="P209" s="10"/>
      <c r="Q209" s="10"/>
      <c r="R209" s="10"/>
      <c r="S209" s="10"/>
      <c r="T209" s="12"/>
      <c r="U209" s="12"/>
      <c r="W209" s="12"/>
      <c r="X209" s="12"/>
      <c r="Y209" s="12"/>
      <c r="Z209" s="12"/>
      <c r="AA209" s="12"/>
      <c r="AB209" s="12"/>
      <c r="AC209" s="12"/>
      <c r="AD209" s="12"/>
      <c r="AE209" s="12"/>
      <c r="AF209" s="12"/>
      <c r="AG209" s="12"/>
      <c r="AH209" s="12"/>
      <c r="AI209" s="10"/>
      <c r="AJ209" s="12"/>
      <c r="AK209" s="10"/>
      <c r="AL209" s="10"/>
      <c r="AM209" s="10"/>
      <c r="AN209" s="10"/>
      <c r="AO209" s="12"/>
      <c r="AP209" s="15"/>
      <c r="AQ209" s="15"/>
      <c r="AR209" s="15"/>
    </row>
    <row r="210" spans="2:44">
      <c r="B210" s="12"/>
      <c r="C210" s="12"/>
      <c r="D210" s="12"/>
      <c r="E210" s="12"/>
      <c r="F210" s="12"/>
      <c r="G210" s="12"/>
      <c r="H210" s="12"/>
      <c r="I210" s="12"/>
      <c r="J210" s="12"/>
      <c r="K210" s="12"/>
      <c r="L210" s="12"/>
      <c r="M210" s="12"/>
      <c r="N210" s="10"/>
      <c r="O210" s="12"/>
      <c r="P210" s="10"/>
      <c r="Q210" s="10"/>
      <c r="R210" s="10"/>
      <c r="S210" s="10"/>
      <c r="T210" s="12"/>
      <c r="U210" s="12"/>
      <c r="W210" s="12"/>
      <c r="X210" s="12"/>
      <c r="Y210" s="12"/>
      <c r="Z210" s="12"/>
      <c r="AA210" s="12"/>
      <c r="AB210" s="12"/>
      <c r="AC210" s="12"/>
      <c r="AD210" s="12"/>
      <c r="AE210" s="12"/>
      <c r="AF210" s="12"/>
      <c r="AG210" s="12"/>
      <c r="AH210" s="12"/>
      <c r="AI210" s="10"/>
      <c r="AJ210" s="12"/>
      <c r="AK210" s="10"/>
      <c r="AL210" s="10"/>
      <c r="AM210" s="10"/>
      <c r="AN210" s="10"/>
      <c r="AO210" s="12"/>
      <c r="AP210" s="15"/>
      <c r="AQ210" s="15"/>
      <c r="AR210" s="15"/>
    </row>
    <row r="211" spans="2:44">
      <c r="B211" s="12"/>
      <c r="C211" s="12"/>
      <c r="D211" s="12"/>
      <c r="E211" s="12"/>
      <c r="F211" s="12"/>
      <c r="G211" s="12"/>
      <c r="H211" s="12"/>
      <c r="I211" s="12"/>
      <c r="J211" s="12"/>
      <c r="K211" s="12"/>
      <c r="L211" s="12"/>
      <c r="M211" s="12"/>
      <c r="N211" s="10"/>
      <c r="O211" s="12"/>
      <c r="P211" s="10"/>
      <c r="Q211" s="10"/>
      <c r="R211" s="10"/>
      <c r="S211" s="10"/>
      <c r="T211" s="12"/>
      <c r="U211" s="12"/>
      <c r="W211" s="12"/>
      <c r="X211" s="12"/>
      <c r="Y211" s="12"/>
      <c r="Z211" s="12"/>
      <c r="AA211" s="12"/>
      <c r="AB211" s="12"/>
      <c r="AC211" s="12"/>
      <c r="AD211" s="12"/>
      <c r="AE211" s="12"/>
      <c r="AF211" s="12"/>
      <c r="AG211" s="12"/>
      <c r="AH211" s="12"/>
      <c r="AI211" s="10"/>
      <c r="AJ211" s="12"/>
      <c r="AK211" s="10"/>
      <c r="AL211" s="10"/>
      <c r="AM211" s="10"/>
      <c r="AN211" s="10"/>
      <c r="AO211" s="12"/>
      <c r="AP211" s="15"/>
      <c r="AQ211" s="15"/>
      <c r="AR211" s="15"/>
    </row>
    <row r="212" spans="2:44">
      <c r="B212" s="12"/>
      <c r="C212" s="12"/>
      <c r="D212" s="12"/>
      <c r="E212" s="12"/>
      <c r="F212" s="12"/>
      <c r="G212" s="12"/>
      <c r="H212" s="12"/>
      <c r="I212" s="12"/>
      <c r="J212" s="12"/>
      <c r="K212" s="12"/>
      <c r="L212" s="12"/>
      <c r="M212" s="12"/>
      <c r="N212" s="10"/>
      <c r="O212" s="12"/>
      <c r="P212" s="10"/>
      <c r="Q212" s="10"/>
      <c r="R212" s="10"/>
      <c r="S212" s="10"/>
      <c r="T212" s="12"/>
      <c r="U212" s="12"/>
      <c r="W212" s="12"/>
      <c r="X212" s="12"/>
      <c r="Y212" s="12"/>
      <c r="Z212" s="12"/>
      <c r="AA212" s="12"/>
      <c r="AB212" s="12"/>
      <c r="AC212" s="12"/>
      <c r="AD212" s="12"/>
      <c r="AE212" s="12"/>
      <c r="AF212" s="12"/>
      <c r="AG212" s="12"/>
      <c r="AH212" s="12"/>
      <c r="AI212" s="10"/>
      <c r="AJ212" s="12"/>
      <c r="AK212" s="10"/>
      <c r="AL212" s="10"/>
      <c r="AM212" s="10"/>
      <c r="AN212" s="10"/>
      <c r="AO212" s="12"/>
      <c r="AP212" s="15"/>
      <c r="AQ212" s="15"/>
      <c r="AR212" s="15"/>
    </row>
    <row r="213" spans="2:44">
      <c r="B213" s="12"/>
      <c r="C213" s="12"/>
      <c r="D213" s="12"/>
      <c r="E213" s="12"/>
      <c r="F213" s="12"/>
      <c r="G213" s="12"/>
      <c r="H213" s="12"/>
      <c r="I213" s="12"/>
      <c r="J213" s="12"/>
      <c r="K213" s="12"/>
      <c r="L213" s="12"/>
      <c r="M213" s="12"/>
      <c r="N213" s="10"/>
      <c r="O213" s="12"/>
      <c r="P213" s="10"/>
      <c r="Q213" s="10"/>
      <c r="R213" s="10"/>
      <c r="S213" s="10"/>
      <c r="T213" s="12"/>
      <c r="U213" s="12"/>
      <c r="W213" s="12"/>
      <c r="X213" s="12"/>
      <c r="Y213" s="12"/>
      <c r="Z213" s="12"/>
      <c r="AA213" s="12"/>
      <c r="AB213" s="12"/>
      <c r="AC213" s="12"/>
      <c r="AD213" s="12"/>
      <c r="AE213" s="12"/>
      <c r="AF213" s="12"/>
      <c r="AG213" s="12"/>
      <c r="AH213" s="12"/>
      <c r="AI213" s="10"/>
      <c r="AJ213" s="12"/>
      <c r="AK213" s="10"/>
      <c r="AL213" s="10"/>
      <c r="AM213" s="10"/>
      <c r="AN213" s="10"/>
      <c r="AO213" s="12"/>
      <c r="AP213" s="15"/>
      <c r="AQ213" s="15"/>
      <c r="AR213" s="15"/>
    </row>
    <row r="214" spans="2:44">
      <c r="B214" s="12"/>
      <c r="C214" s="12"/>
      <c r="D214" s="12"/>
      <c r="E214" s="12"/>
      <c r="F214" s="12"/>
      <c r="G214" s="12"/>
      <c r="H214" s="12"/>
      <c r="I214" s="12"/>
      <c r="J214" s="12"/>
      <c r="K214" s="12"/>
      <c r="L214" s="12"/>
      <c r="M214" s="12"/>
      <c r="N214" s="10"/>
      <c r="O214" s="12"/>
      <c r="P214" s="10"/>
      <c r="Q214" s="10"/>
      <c r="R214" s="10"/>
      <c r="S214" s="10"/>
      <c r="T214" s="12"/>
      <c r="U214" s="12"/>
      <c r="W214" s="12"/>
      <c r="X214" s="12"/>
      <c r="Y214" s="12"/>
      <c r="Z214" s="12"/>
      <c r="AA214" s="12"/>
      <c r="AB214" s="12"/>
      <c r="AC214" s="12"/>
      <c r="AD214" s="12"/>
      <c r="AE214" s="12"/>
      <c r="AF214" s="12"/>
      <c r="AG214" s="12"/>
      <c r="AH214" s="12"/>
      <c r="AI214" s="10"/>
      <c r="AJ214" s="12"/>
      <c r="AK214" s="10"/>
      <c r="AL214" s="10"/>
      <c r="AM214" s="10"/>
      <c r="AN214" s="10"/>
      <c r="AO214" s="12"/>
      <c r="AP214" s="15"/>
      <c r="AQ214" s="15"/>
      <c r="AR214" s="15"/>
    </row>
    <row r="215" spans="2:44">
      <c r="B215" s="12"/>
      <c r="C215" s="12"/>
      <c r="D215" s="12"/>
      <c r="E215" s="12"/>
      <c r="F215" s="12"/>
      <c r="G215" s="12"/>
      <c r="H215" s="12"/>
      <c r="I215" s="12"/>
      <c r="J215" s="12"/>
      <c r="K215" s="12"/>
      <c r="L215" s="12"/>
      <c r="M215" s="12"/>
      <c r="N215" s="10"/>
      <c r="O215" s="12"/>
      <c r="P215" s="10"/>
      <c r="Q215" s="10"/>
      <c r="R215" s="10"/>
      <c r="S215" s="10"/>
      <c r="T215" s="12"/>
      <c r="U215" s="12"/>
      <c r="W215" s="12"/>
      <c r="X215" s="12"/>
      <c r="Y215" s="12"/>
      <c r="Z215" s="12"/>
      <c r="AA215" s="12"/>
      <c r="AB215" s="12"/>
      <c r="AC215" s="12"/>
      <c r="AD215" s="12"/>
      <c r="AE215" s="12"/>
      <c r="AF215" s="12"/>
      <c r="AG215" s="12"/>
      <c r="AH215" s="12"/>
      <c r="AI215" s="10"/>
      <c r="AJ215" s="12"/>
      <c r="AK215" s="10"/>
      <c r="AL215" s="10"/>
      <c r="AM215" s="10"/>
      <c r="AN215" s="10"/>
      <c r="AO215" s="12"/>
      <c r="AP215" s="15"/>
      <c r="AQ215" s="15"/>
      <c r="AR215" s="15"/>
    </row>
    <row r="216" spans="2:44">
      <c r="B216" s="12"/>
      <c r="C216" s="12"/>
      <c r="D216" s="12"/>
      <c r="E216" s="12"/>
      <c r="F216" s="12"/>
      <c r="G216" s="12"/>
      <c r="H216" s="12"/>
      <c r="I216" s="12"/>
      <c r="J216" s="12"/>
      <c r="K216" s="12"/>
      <c r="L216" s="12"/>
      <c r="M216" s="12"/>
      <c r="N216" s="10"/>
      <c r="O216" s="12"/>
      <c r="P216" s="10"/>
      <c r="Q216" s="10"/>
      <c r="R216" s="10"/>
      <c r="S216" s="10"/>
      <c r="T216" s="12"/>
      <c r="U216" s="12"/>
      <c r="W216" s="12"/>
      <c r="X216" s="12"/>
      <c r="Y216" s="12"/>
      <c r="Z216" s="12"/>
      <c r="AA216" s="12"/>
      <c r="AB216" s="12"/>
      <c r="AC216" s="12"/>
      <c r="AD216" s="12"/>
      <c r="AE216" s="12"/>
      <c r="AF216" s="12"/>
      <c r="AG216" s="12"/>
      <c r="AH216" s="12"/>
      <c r="AI216" s="10"/>
      <c r="AJ216" s="12"/>
      <c r="AK216" s="10"/>
      <c r="AL216" s="10"/>
      <c r="AM216" s="10"/>
      <c r="AN216" s="10"/>
      <c r="AO216" s="12"/>
      <c r="AP216" s="15"/>
      <c r="AQ216" s="15"/>
      <c r="AR216" s="15"/>
    </row>
    <row r="217" spans="2:44">
      <c r="B217" s="12"/>
      <c r="C217" s="12"/>
      <c r="D217" s="12"/>
      <c r="E217" s="12"/>
      <c r="F217" s="12"/>
      <c r="G217" s="12"/>
      <c r="H217" s="12"/>
      <c r="I217" s="12"/>
      <c r="J217" s="12"/>
      <c r="K217" s="12"/>
      <c r="L217" s="12"/>
      <c r="M217" s="12"/>
      <c r="N217" s="10"/>
      <c r="O217" s="12"/>
      <c r="P217" s="10"/>
      <c r="Q217" s="10"/>
      <c r="R217" s="10"/>
      <c r="S217" s="10"/>
      <c r="T217" s="12"/>
      <c r="U217" s="12"/>
      <c r="W217" s="12"/>
      <c r="X217" s="12"/>
      <c r="Y217" s="12"/>
      <c r="Z217" s="12"/>
      <c r="AA217" s="12"/>
      <c r="AB217" s="12"/>
      <c r="AC217" s="12"/>
      <c r="AD217" s="12"/>
      <c r="AE217" s="12"/>
      <c r="AF217" s="12"/>
      <c r="AG217" s="12"/>
      <c r="AH217" s="12"/>
      <c r="AI217" s="10"/>
      <c r="AJ217" s="12"/>
      <c r="AK217" s="10"/>
      <c r="AL217" s="10"/>
      <c r="AM217" s="10"/>
      <c r="AN217" s="10"/>
      <c r="AO217" s="12"/>
      <c r="AP217" s="15"/>
      <c r="AQ217" s="15"/>
      <c r="AR217" s="15"/>
    </row>
    <row r="218" spans="2:44">
      <c r="B218" s="12"/>
      <c r="C218" s="12"/>
      <c r="D218" s="12"/>
      <c r="E218" s="12"/>
      <c r="F218" s="12"/>
      <c r="G218" s="12"/>
      <c r="H218" s="12"/>
      <c r="I218" s="12"/>
      <c r="J218" s="12"/>
      <c r="K218" s="12"/>
      <c r="L218" s="12"/>
      <c r="M218" s="12"/>
      <c r="N218" s="10"/>
      <c r="O218" s="12"/>
      <c r="P218" s="10"/>
      <c r="Q218" s="10"/>
      <c r="R218" s="10"/>
      <c r="S218" s="10"/>
      <c r="T218" s="12"/>
      <c r="U218" s="12"/>
      <c r="W218" s="12"/>
      <c r="X218" s="12"/>
      <c r="Y218" s="12"/>
      <c r="Z218" s="12"/>
      <c r="AA218" s="12"/>
      <c r="AB218" s="12"/>
      <c r="AC218" s="12"/>
      <c r="AD218" s="12"/>
      <c r="AE218" s="12"/>
      <c r="AF218" s="12"/>
      <c r="AG218" s="12"/>
      <c r="AH218" s="12"/>
      <c r="AI218" s="10"/>
      <c r="AJ218" s="12"/>
      <c r="AK218" s="10"/>
      <c r="AL218" s="10"/>
      <c r="AM218" s="10"/>
      <c r="AN218" s="10"/>
      <c r="AO218" s="12"/>
      <c r="AP218" s="15"/>
      <c r="AQ218" s="15"/>
      <c r="AR218" s="15"/>
    </row>
    <row r="219" spans="2:44">
      <c r="B219" s="12"/>
      <c r="C219" s="12"/>
      <c r="D219" s="12"/>
      <c r="E219" s="12"/>
      <c r="F219" s="12"/>
      <c r="G219" s="12"/>
      <c r="H219" s="12"/>
      <c r="I219" s="12"/>
      <c r="J219" s="12"/>
      <c r="K219" s="12"/>
      <c r="L219" s="12"/>
      <c r="M219" s="12"/>
      <c r="N219" s="10"/>
      <c r="O219" s="12"/>
      <c r="P219" s="10"/>
      <c r="Q219" s="10"/>
      <c r="R219" s="10"/>
      <c r="S219" s="10"/>
      <c r="T219" s="12"/>
      <c r="U219" s="12"/>
      <c r="W219" s="12"/>
      <c r="X219" s="12"/>
      <c r="Y219" s="12"/>
      <c r="Z219" s="12"/>
      <c r="AA219" s="12"/>
      <c r="AB219" s="12"/>
      <c r="AC219" s="12"/>
      <c r="AD219" s="12"/>
      <c r="AE219" s="12"/>
      <c r="AF219" s="12"/>
      <c r="AG219" s="12"/>
      <c r="AH219" s="12"/>
      <c r="AI219" s="10"/>
      <c r="AJ219" s="12"/>
      <c r="AK219" s="10"/>
      <c r="AL219" s="10"/>
      <c r="AM219" s="10"/>
      <c r="AN219" s="10"/>
      <c r="AO219" s="12"/>
      <c r="AP219" s="15"/>
      <c r="AQ219" s="15"/>
      <c r="AR219" s="15"/>
    </row>
    <row r="220" spans="2:44">
      <c r="B220" s="12"/>
      <c r="C220" s="12"/>
      <c r="D220" s="12"/>
      <c r="E220" s="12"/>
      <c r="F220" s="12"/>
      <c r="G220" s="12"/>
      <c r="H220" s="12"/>
      <c r="I220" s="12"/>
      <c r="J220" s="12"/>
      <c r="K220" s="12"/>
      <c r="L220" s="12"/>
      <c r="M220" s="12"/>
      <c r="N220" s="10"/>
      <c r="O220" s="12"/>
      <c r="P220" s="10"/>
      <c r="Q220" s="10"/>
      <c r="R220" s="10"/>
      <c r="S220" s="10"/>
      <c r="T220" s="12"/>
      <c r="U220" s="12"/>
      <c r="W220" s="12"/>
      <c r="X220" s="12"/>
      <c r="Y220" s="12"/>
      <c r="Z220" s="12"/>
      <c r="AA220" s="12"/>
      <c r="AB220" s="12"/>
      <c r="AC220" s="12"/>
      <c r="AD220" s="12"/>
      <c r="AE220" s="12"/>
      <c r="AF220" s="12"/>
      <c r="AG220" s="12"/>
      <c r="AH220" s="12"/>
      <c r="AI220" s="10"/>
      <c r="AJ220" s="12"/>
      <c r="AK220" s="10"/>
      <c r="AL220" s="10"/>
      <c r="AM220" s="10"/>
      <c r="AN220" s="10"/>
      <c r="AO220" s="12"/>
      <c r="AP220" s="15"/>
      <c r="AQ220" s="15"/>
      <c r="AR220" s="15"/>
    </row>
    <row r="221" spans="2:44">
      <c r="B221" s="12"/>
      <c r="C221" s="12"/>
      <c r="D221" s="12"/>
      <c r="E221" s="12"/>
      <c r="F221" s="12"/>
      <c r="G221" s="12"/>
      <c r="H221" s="12"/>
      <c r="I221" s="12"/>
      <c r="J221" s="12"/>
      <c r="K221" s="12"/>
      <c r="L221" s="12"/>
      <c r="M221" s="12"/>
      <c r="N221" s="10"/>
      <c r="O221" s="12"/>
      <c r="P221" s="10"/>
      <c r="Q221" s="10"/>
      <c r="R221" s="10"/>
      <c r="S221" s="10"/>
      <c r="T221" s="12"/>
      <c r="U221" s="12"/>
      <c r="W221" s="12"/>
      <c r="X221" s="12"/>
      <c r="Y221" s="12"/>
      <c r="Z221" s="12"/>
      <c r="AA221" s="12"/>
      <c r="AB221" s="12"/>
      <c r="AC221" s="12"/>
      <c r="AD221" s="12"/>
      <c r="AE221" s="12"/>
      <c r="AF221" s="12"/>
      <c r="AG221" s="12"/>
      <c r="AH221" s="12"/>
      <c r="AI221" s="10"/>
      <c r="AJ221" s="12"/>
      <c r="AK221" s="10"/>
      <c r="AL221" s="10"/>
      <c r="AM221" s="10"/>
      <c r="AN221" s="10"/>
      <c r="AO221" s="12"/>
      <c r="AP221" s="15"/>
      <c r="AQ221" s="15"/>
      <c r="AR221" s="15"/>
    </row>
    <row r="222" spans="2:44">
      <c r="B222" s="12"/>
      <c r="C222" s="12"/>
      <c r="D222" s="12"/>
      <c r="E222" s="12"/>
      <c r="F222" s="12"/>
      <c r="G222" s="12"/>
      <c r="H222" s="12"/>
      <c r="I222" s="12"/>
      <c r="J222" s="12"/>
      <c r="K222" s="12"/>
      <c r="L222" s="12"/>
      <c r="M222" s="12"/>
      <c r="N222" s="10"/>
      <c r="O222" s="12"/>
      <c r="P222" s="10"/>
      <c r="Q222" s="10"/>
      <c r="R222" s="10"/>
      <c r="S222" s="10"/>
      <c r="T222" s="12"/>
      <c r="U222" s="12"/>
      <c r="W222" s="12"/>
      <c r="X222" s="12"/>
      <c r="Y222" s="12"/>
      <c r="Z222" s="12"/>
      <c r="AA222" s="12"/>
      <c r="AB222" s="12"/>
      <c r="AC222" s="12"/>
      <c r="AD222" s="12"/>
      <c r="AE222" s="12"/>
      <c r="AF222" s="12"/>
      <c r="AG222" s="12"/>
      <c r="AH222" s="12"/>
      <c r="AI222" s="10"/>
      <c r="AJ222" s="12"/>
      <c r="AK222" s="10"/>
      <c r="AL222" s="10"/>
      <c r="AM222" s="10"/>
      <c r="AN222" s="10"/>
      <c r="AO222" s="12"/>
      <c r="AP222" s="15"/>
      <c r="AQ222" s="15"/>
      <c r="AR222" s="15"/>
    </row>
    <row r="223" spans="2:44">
      <c r="B223" s="12"/>
      <c r="C223" s="12"/>
      <c r="D223" s="12"/>
      <c r="E223" s="12"/>
      <c r="F223" s="12"/>
      <c r="G223" s="12"/>
      <c r="H223" s="12"/>
      <c r="I223" s="12"/>
      <c r="J223" s="12"/>
      <c r="K223" s="12"/>
      <c r="L223" s="12"/>
      <c r="M223" s="12"/>
      <c r="N223" s="10"/>
      <c r="O223" s="12"/>
      <c r="P223" s="10"/>
      <c r="Q223" s="10"/>
      <c r="R223" s="10"/>
      <c r="S223" s="10"/>
      <c r="T223" s="12"/>
      <c r="U223" s="12"/>
      <c r="W223" s="12"/>
      <c r="X223" s="12"/>
      <c r="Y223" s="12"/>
      <c r="Z223" s="12"/>
      <c r="AA223" s="12"/>
      <c r="AB223" s="12"/>
      <c r="AC223" s="12"/>
      <c r="AD223" s="12"/>
      <c r="AE223" s="12"/>
      <c r="AF223" s="12"/>
      <c r="AG223" s="12"/>
      <c r="AH223" s="12"/>
      <c r="AI223" s="10"/>
      <c r="AJ223" s="12"/>
      <c r="AK223" s="10"/>
      <c r="AL223" s="10"/>
      <c r="AM223" s="10"/>
      <c r="AN223" s="10"/>
      <c r="AO223" s="12"/>
      <c r="AP223" s="15"/>
      <c r="AQ223" s="15"/>
      <c r="AR223" s="15"/>
    </row>
    <row r="224" spans="2:44">
      <c r="B224" s="12"/>
      <c r="C224" s="12"/>
      <c r="D224" s="12"/>
      <c r="E224" s="12"/>
      <c r="F224" s="12"/>
      <c r="G224" s="12"/>
      <c r="H224" s="12"/>
      <c r="I224" s="12"/>
      <c r="J224" s="12"/>
      <c r="K224" s="12"/>
      <c r="L224" s="12"/>
      <c r="M224" s="12"/>
      <c r="N224" s="10"/>
      <c r="O224" s="12"/>
      <c r="P224" s="10"/>
      <c r="Q224" s="10"/>
      <c r="R224" s="10"/>
      <c r="S224" s="10"/>
      <c r="T224" s="12"/>
      <c r="U224" s="12"/>
      <c r="W224" s="12"/>
      <c r="X224" s="12"/>
      <c r="Y224" s="12"/>
      <c r="Z224" s="12"/>
      <c r="AA224" s="12"/>
      <c r="AB224" s="12"/>
      <c r="AC224" s="12"/>
      <c r="AD224" s="12"/>
      <c r="AE224" s="12"/>
      <c r="AF224" s="12"/>
      <c r="AG224" s="12"/>
      <c r="AH224" s="12"/>
      <c r="AI224" s="10"/>
      <c r="AJ224" s="12"/>
      <c r="AK224" s="10"/>
      <c r="AL224" s="10"/>
      <c r="AM224" s="10"/>
      <c r="AN224" s="10"/>
      <c r="AO224" s="12"/>
      <c r="AP224" s="15"/>
      <c r="AQ224" s="15"/>
      <c r="AR224" s="15"/>
    </row>
    <row r="225" spans="2:44">
      <c r="B225" s="12"/>
      <c r="C225" s="12"/>
      <c r="D225" s="12"/>
      <c r="E225" s="12"/>
      <c r="F225" s="12"/>
      <c r="G225" s="12"/>
      <c r="H225" s="12"/>
      <c r="I225" s="12"/>
      <c r="J225" s="12"/>
      <c r="K225" s="12"/>
      <c r="L225" s="12"/>
      <c r="M225" s="12"/>
      <c r="N225" s="10"/>
      <c r="O225" s="12"/>
      <c r="P225" s="10"/>
      <c r="Q225" s="10"/>
      <c r="R225" s="10"/>
      <c r="S225" s="10"/>
      <c r="T225" s="12"/>
      <c r="U225" s="12"/>
      <c r="W225" s="12"/>
      <c r="X225" s="12"/>
      <c r="Y225" s="12"/>
      <c r="Z225" s="12"/>
      <c r="AA225" s="12"/>
      <c r="AB225" s="12"/>
      <c r="AC225" s="12"/>
      <c r="AD225" s="12"/>
      <c r="AE225" s="12"/>
      <c r="AF225" s="12"/>
      <c r="AG225" s="12"/>
      <c r="AH225" s="12"/>
      <c r="AI225" s="10"/>
      <c r="AJ225" s="12"/>
      <c r="AK225" s="10"/>
      <c r="AL225" s="10"/>
      <c r="AM225" s="10"/>
      <c r="AN225" s="10"/>
      <c r="AO225" s="12"/>
      <c r="AP225" s="15"/>
      <c r="AQ225" s="15"/>
      <c r="AR225" s="15"/>
    </row>
    <row r="226" spans="2:44">
      <c r="B226" s="12"/>
      <c r="C226" s="12"/>
      <c r="D226" s="12"/>
      <c r="E226" s="12"/>
      <c r="F226" s="12"/>
      <c r="G226" s="12"/>
      <c r="H226" s="12"/>
      <c r="I226" s="12"/>
      <c r="J226" s="12"/>
      <c r="K226" s="12"/>
      <c r="L226" s="12"/>
      <c r="M226" s="12"/>
      <c r="N226" s="10"/>
      <c r="O226" s="12"/>
      <c r="P226" s="10"/>
      <c r="Q226" s="10"/>
      <c r="R226" s="10"/>
      <c r="S226" s="10"/>
      <c r="T226" s="12"/>
      <c r="U226" s="12"/>
      <c r="W226" s="12"/>
      <c r="X226" s="12"/>
      <c r="Y226" s="12"/>
      <c r="Z226" s="12"/>
      <c r="AA226" s="12"/>
      <c r="AB226" s="12"/>
      <c r="AC226" s="12"/>
      <c r="AD226" s="12"/>
      <c r="AE226" s="12"/>
      <c r="AF226" s="12"/>
      <c r="AG226" s="12"/>
      <c r="AH226" s="12"/>
      <c r="AI226" s="10"/>
      <c r="AJ226" s="12"/>
      <c r="AK226" s="10"/>
      <c r="AL226" s="10"/>
      <c r="AM226" s="10"/>
      <c r="AN226" s="10"/>
      <c r="AO226" s="12"/>
      <c r="AP226" s="15"/>
      <c r="AQ226" s="15"/>
      <c r="AR226" s="15"/>
    </row>
    <row r="227" spans="2:44">
      <c r="B227" s="12"/>
      <c r="C227" s="12"/>
      <c r="D227" s="12"/>
      <c r="E227" s="12"/>
      <c r="F227" s="12"/>
      <c r="G227" s="12"/>
      <c r="H227" s="12"/>
      <c r="I227" s="12"/>
      <c r="J227" s="12"/>
      <c r="K227" s="12"/>
      <c r="L227" s="12"/>
      <c r="M227" s="12"/>
      <c r="N227" s="10"/>
      <c r="O227" s="12"/>
      <c r="P227" s="10"/>
      <c r="Q227" s="10"/>
      <c r="R227" s="10"/>
      <c r="S227" s="10"/>
      <c r="T227" s="12"/>
      <c r="U227" s="12"/>
      <c r="W227" s="12"/>
      <c r="X227" s="12"/>
      <c r="Y227" s="12"/>
      <c r="Z227" s="12"/>
      <c r="AA227" s="12"/>
      <c r="AB227" s="12"/>
      <c r="AC227" s="12"/>
      <c r="AD227" s="12"/>
      <c r="AE227" s="12"/>
      <c r="AF227" s="12"/>
      <c r="AG227" s="12"/>
      <c r="AH227" s="12"/>
      <c r="AI227" s="10"/>
      <c r="AJ227" s="12"/>
      <c r="AK227" s="10"/>
      <c r="AL227" s="10"/>
      <c r="AM227" s="10"/>
      <c r="AN227" s="10"/>
      <c r="AO227" s="12"/>
      <c r="AP227" s="15"/>
      <c r="AQ227" s="15"/>
      <c r="AR227" s="15"/>
    </row>
    <row r="228" spans="2:44">
      <c r="B228" s="12"/>
      <c r="C228" s="12"/>
      <c r="D228" s="12"/>
      <c r="E228" s="12"/>
      <c r="F228" s="12"/>
      <c r="G228" s="12"/>
      <c r="H228" s="12"/>
      <c r="I228" s="12"/>
      <c r="J228" s="12"/>
      <c r="K228" s="12"/>
      <c r="L228" s="12"/>
      <c r="M228" s="12"/>
      <c r="N228" s="10"/>
      <c r="O228" s="12"/>
      <c r="P228" s="10"/>
      <c r="Q228" s="10"/>
      <c r="R228" s="10"/>
      <c r="S228" s="10"/>
      <c r="T228" s="12"/>
      <c r="U228" s="12"/>
      <c r="W228" s="12"/>
      <c r="X228" s="12"/>
      <c r="Y228" s="12"/>
      <c r="Z228" s="12"/>
      <c r="AA228" s="12"/>
      <c r="AB228" s="12"/>
      <c r="AC228" s="12"/>
      <c r="AD228" s="12"/>
      <c r="AE228" s="12"/>
      <c r="AF228" s="12"/>
      <c r="AG228" s="12"/>
      <c r="AH228" s="12"/>
      <c r="AI228" s="10"/>
      <c r="AJ228" s="12"/>
      <c r="AK228" s="10"/>
      <c r="AL228" s="10"/>
      <c r="AM228" s="10"/>
      <c r="AN228" s="10"/>
      <c r="AO228" s="12"/>
      <c r="AP228" s="15"/>
      <c r="AQ228" s="15"/>
      <c r="AR228" s="15"/>
    </row>
    <row r="229" spans="2:44">
      <c r="B229" s="12"/>
      <c r="C229" s="12"/>
      <c r="D229" s="12"/>
      <c r="E229" s="12"/>
      <c r="F229" s="12"/>
      <c r="G229" s="12"/>
      <c r="H229" s="12"/>
      <c r="I229" s="12"/>
      <c r="J229" s="12"/>
      <c r="K229" s="12"/>
      <c r="L229" s="12"/>
      <c r="M229" s="12"/>
      <c r="N229" s="10"/>
      <c r="O229" s="12"/>
      <c r="P229" s="10"/>
      <c r="Q229" s="10"/>
      <c r="R229" s="10"/>
      <c r="S229" s="10"/>
      <c r="T229" s="12"/>
      <c r="U229" s="12"/>
      <c r="W229" s="12"/>
      <c r="X229" s="12"/>
      <c r="Y229" s="12"/>
      <c r="Z229" s="12"/>
      <c r="AA229" s="12"/>
      <c r="AB229" s="12"/>
      <c r="AC229" s="12"/>
      <c r="AD229" s="12"/>
      <c r="AE229" s="12"/>
      <c r="AF229" s="12"/>
      <c r="AG229" s="12"/>
      <c r="AH229" s="12"/>
      <c r="AI229" s="10"/>
      <c r="AJ229" s="12"/>
      <c r="AK229" s="10"/>
      <c r="AL229" s="10"/>
      <c r="AM229" s="10"/>
      <c r="AN229" s="10"/>
      <c r="AO229" s="12"/>
      <c r="AP229" s="15"/>
      <c r="AQ229" s="15"/>
      <c r="AR229" s="15"/>
    </row>
    <row r="230" spans="2:44">
      <c r="B230" s="12"/>
      <c r="C230" s="12"/>
      <c r="D230" s="12"/>
      <c r="E230" s="12"/>
      <c r="F230" s="12"/>
      <c r="G230" s="12"/>
      <c r="H230" s="12"/>
      <c r="I230" s="12"/>
      <c r="J230" s="12"/>
      <c r="K230" s="12"/>
      <c r="L230" s="12"/>
      <c r="M230" s="12"/>
      <c r="N230" s="10"/>
      <c r="O230" s="12"/>
      <c r="P230" s="10"/>
      <c r="Q230" s="10"/>
      <c r="R230" s="10"/>
      <c r="S230" s="10"/>
      <c r="T230" s="12"/>
      <c r="U230" s="12"/>
      <c r="W230" s="12"/>
      <c r="X230" s="12"/>
      <c r="Y230" s="12"/>
      <c r="Z230" s="12"/>
      <c r="AA230" s="12"/>
      <c r="AB230" s="12"/>
      <c r="AC230" s="12"/>
      <c r="AD230" s="12"/>
      <c r="AE230" s="12"/>
      <c r="AF230" s="12"/>
      <c r="AG230" s="12"/>
      <c r="AH230" s="12"/>
      <c r="AI230" s="10"/>
      <c r="AJ230" s="12"/>
      <c r="AK230" s="10"/>
      <c r="AL230" s="10"/>
      <c r="AM230" s="10"/>
      <c r="AN230" s="10"/>
      <c r="AO230" s="12"/>
      <c r="AP230" s="15"/>
      <c r="AQ230" s="15"/>
      <c r="AR230" s="15"/>
    </row>
    <row r="231" spans="2:44">
      <c r="B231" s="12"/>
      <c r="C231" s="12"/>
      <c r="D231" s="12"/>
      <c r="E231" s="12"/>
      <c r="F231" s="12"/>
      <c r="G231" s="12"/>
      <c r="H231" s="12"/>
      <c r="I231" s="12"/>
      <c r="J231" s="12"/>
      <c r="K231" s="12"/>
      <c r="L231" s="12"/>
      <c r="M231" s="12"/>
      <c r="N231" s="10"/>
      <c r="O231" s="12"/>
      <c r="P231" s="10"/>
      <c r="Q231" s="10"/>
      <c r="R231" s="10"/>
      <c r="S231" s="10"/>
      <c r="T231" s="12"/>
      <c r="U231" s="12"/>
      <c r="W231" s="12"/>
      <c r="X231" s="12"/>
      <c r="Y231" s="12"/>
      <c r="Z231" s="12"/>
      <c r="AA231" s="12"/>
      <c r="AB231" s="12"/>
      <c r="AC231" s="12"/>
      <c r="AD231" s="12"/>
      <c r="AE231" s="12"/>
      <c r="AF231" s="12"/>
      <c r="AG231" s="12"/>
      <c r="AH231" s="12"/>
      <c r="AI231" s="10"/>
      <c r="AJ231" s="12"/>
      <c r="AK231" s="10"/>
      <c r="AL231" s="10"/>
      <c r="AM231" s="10"/>
      <c r="AN231" s="10"/>
      <c r="AO231" s="12"/>
      <c r="AP231" s="15"/>
      <c r="AQ231" s="15"/>
      <c r="AR231" s="15"/>
    </row>
    <row r="232" spans="2:44">
      <c r="B232" s="12"/>
      <c r="C232" s="12"/>
      <c r="D232" s="12"/>
      <c r="E232" s="12"/>
      <c r="F232" s="12"/>
      <c r="G232" s="12"/>
      <c r="H232" s="12"/>
      <c r="I232" s="12"/>
      <c r="J232" s="12"/>
      <c r="K232" s="12"/>
      <c r="L232" s="12"/>
      <c r="M232" s="12"/>
      <c r="N232" s="10"/>
      <c r="O232" s="12"/>
      <c r="P232" s="10"/>
      <c r="Q232" s="10"/>
      <c r="R232" s="10"/>
      <c r="S232" s="10"/>
      <c r="T232" s="12"/>
      <c r="U232" s="12"/>
      <c r="W232" s="12"/>
      <c r="X232" s="12"/>
      <c r="Y232" s="12"/>
      <c r="Z232" s="12"/>
      <c r="AA232" s="12"/>
      <c r="AB232" s="12"/>
      <c r="AC232" s="12"/>
      <c r="AD232" s="12"/>
      <c r="AE232" s="12"/>
      <c r="AF232" s="12"/>
      <c r="AG232" s="12"/>
      <c r="AH232" s="12"/>
      <c r="AI232" s="10"/>
      <c r="AJ232" s="12"/>
      <c r="AK232" s="10"/>
      <c r="AL232" s="10"/>
      <c r="AM232" s="10"/>
      <c r="AN232" s="10"/>
      <c r="AO232" s="12"/>
      <c r="AP232" s="15"/>
      <c r="AQ232" s="15"/>
      <c r="AR232" s="15"/>
    </row>
    <row r="233" spans="2:44">
      <c r="B233" s="12"/>
      <c r="C233" s="12"/>
      <c r="D233" s="12"/>
      <c r="E233" s="12"/>
      <c r="F233" s="12"/>
      <c r="G233" s="12"/>
      <c r="H233" s="12"/>
      <c r="I233" s="12"/>
      <c r="J233" s="12"/>
      <c r="K233" s="12"/>
      <c r="L233" s="12"/>
      <c r="M233" s="12"/>
      <c r="N233" s="10"/>
      <c r="O233" s="12"/>
      <c r="P233" s="10"/>
      <c r="Q233" s="10"/>
      <c r="R233" s="10"/>
      <c r="S233" s="10"/>
      <c r="T233" s="12"/>
      <c r="U233" s="12"/>
      <c r="W233" s="12"/>
      <c r="X233" s="12"/>
      <c r="Y233" s="12"/>
      <c r="Z233" s="12"/>
      <c r="AA233" s="12"/>
      <c r="AB233" s="12"/>
      <c r="AC233" s="12"/>
      <c r="AD233" s="12"/>
      <c r="AE233" s="12"/>
      <c r="AF233" s="12"/>
      <c r="AG233" s="12"/>
      <c r="AH233" s="12"/>
      <c r="AI233" s="10"/>
      <c r="AJ233" s="12"/>
      <c r="AK233" s="10"/>
      <c r="AL233" s="10"/>
      <c r="AM233" s="10"/>
      <c r="AN233" s="10"/>
      <c r="AO233" s="12"/>
      <c r="AP233" s="15"/>
      <c r="AQ233" s="15"/>
      <c r="AR233" s="15"/>
    </row>
    <row r="234" spans="2:44">
      <c r="B234" s="12"/>
      <c r="C234" s="12"/>
      <c r="D234" s="12"/>
      <c r="E234" s="12"/>
      <c r="F234" s="12"/>
      <c r="G234" s="12"/>
      <c r="H234" s="12"/>
      <c r="I234" s="12"/>
      <c r="J234" s="12"/>
      <c r="K234" s="12"/>
      <c r="L234" s="12"/>
      <c r="M234" s="12"/>
      <c r="N234" s="10"/>
      <c r="O234" s="12"/>
      <c r="P234" s="10"/>
      <c r="Q234" s="10"/>
      <c r="R234" s="10"/>
      <c r="S234" s="10"/>
      <c r="T234" s="12"/>
      <c r="U234" s="12"/>
      <c r="W234" s="12"/>
      <c r="X234" s="12"/>
      <c r="Y234" s="12"/>
      <c r="Z234" s="12"/>
      <c r="AA234" s="12"/>
      <c r="AB234" s="12"/>
      <c r="AC234" s="12"/>
      <c r="AD234" s="12"/>
      <c r="AE234" s="12"/>
      <c r="AF234" s="12"/>
      <c r="AG234" s="12"/>
      <c r="AH234" s="12"/>
      <c r="AI234" s="10"/>
      <c r="AJ234" s="12"/>
      <c r="AK234" s="10"/>
      <c r="AL234" s="10"/>
      <c r="AM234" s="10"/>
      <c r="AN234" s="10"/>
      <c r="AO234" s="12"/>
      <c r="AP234" s="15"/>
      <c r="AQ234" s="15"/>
      <c r="AR234" s="15"/>
    </row>
    <row r="235" spans="2:44">
      <c r="B235" s="12"/>
      <c r="C235" s="12"/>
      <c r="D235" s="12"/>
      <c r="E235" s="12"/>
      <c r="F235" s="12"/>
      <c r="G235" s="12"/>
      <c r="H235" s="12"/>
      <c r="I235" s="12"/>
      <c r="J235" s="12"/>
      <c r="K235" s="12"/>
      <c r="L235" s="12"/>
      <c r="M235" s="12"/>
      <c r="N235" s="10"/>
      <c r="O235" s="12"/>
      <c r="P235" s="10"/>
      <c r="Q235" s="10"/>
      <c r="R235" s="10"/>
      <c r="S235" s="10"/>
      <c r="T235" s="12"/>
      <c r="U235" s="12"/>
      <c r="W235" s="12"/>
      <c r="X235" s="12"/>
      <c r="Y235" s="12"/>
      <c r="Z235" s="12"/>
      <c r="AA235" s="12"/>
      <c r="AB235" s="12"/>
      <c r="AC235" s="12"/>
      <c r="AD235" s="12"/>
      <c r="AE235" s="12"/>
      <c r="AF235" s="12"/>
      <c r="AG235" s="12"/>
      <c r="AH235" s="12"/>
      <c r="AI235" s="10"/>
      <c r="AJ235" s="12"/>
      <c r="AK235" s="10"/>
      <c r="AL235" s="10"/>
      <c r="AM235" s="10"/>
      <c r="AN235" s="10"/>
      <c r="AO235" s="12"/>
      <c r="AP235" s="15"/>
      <c r="AQ235" s="15"/>
      <c r="AR235" s="15"/>
    </row>
    <row r="236" spans="2:44">
      <c r="B236" s="12"/>
      <c r="C236" s="12"/>
      <c r="D236" s="12"/>
      <c r="E236" s="12"/>
      <c r="F236" s="12"/>
      <c r="G236" s="12"/>
      <c r="H236" s="12"/>
      <c r="I236" s="12"/>
      <c r="J236" s="12"/>
      <c r="K236" s="12"/>
      <c r="L236" s="12"/>
      <c r="M236" s="12"/>
      <c r="N236" s="10"/>
      <c r="O236" s="12"/>
      <c r="P236" s="10"/>
      <c r="Q236" s="10"/>
      <c r="R236" s="10"/>
      <c r="S236" s="10"/>
      <c r="T236" s="12"/>
      <c r="U236" s="12"/>
      <c r="W236" s="12"/>
      <c r="X236" s="12"/>
      <c r="Y236" s="12"/>
      <c r="Z236" s="12"/>
      <c r="AA236" s="12"/>
      <c r="AB236" s="12"/>
      <c r="AC236" s="12"/>
      <c r="AD236" s="12"/>
      <c r="AE236" s="12"/>
      <c r="AF236" s="12"/>
      <c r="AG236" s="12"/>
      <c r="AH236" s="12"/>
      <c r="AI236" s="10"/>
      <c r="AJ236" s="12"/>
      <c r="AK236" s="10"/>
      <c r="AL236" s="10"/>
      <c r="AM236" s="10"/>
      <c r="AN236" s="10"/>
      <c r="AO236" s="12"/>
      <c r="AP236" s="15"/>
      <c r="AQ236" s="15"/>
      <c r="AR236" s="15"/>
    </row>
    <row r="237" spans="2:44">
      <c r="B237" s="12"/>
      <c r="C237" s="12"/>
      <c r="D237" s="12"/>
      <c r="E237" s="12"/>
      <c r="F237" s="12"/>
      <c r="G237" s="12"/>
      <c r="H237" s="12"/>
      <c r="I237" s="12"/>
      <c r="J237" s="12"/>
      <c r="K237" s="12"/>
      <c r="L237" s="12"/>
      <c r="M237" s="12"/>
      <c r="N237" s="10"/>
      <c r="O237" s="12"/>
      <c r="P237" s="10"/>
      <c r="Q237" s="10"/>
      <c r="R237" s="10"/>
      <c r="S237" s="10"/>
      <c r="T237" s="12"/>
      <c r="U237" s="12"/>
      <c r="W237" s="12"/>
      <c r="X237" s="12"/>
      <c r="Y237" s="12"/>
      <c r="Z237" s="12"/>
      <c r="AA237" s="12"/>
      <c r="AB237" s="12"/>
      <c r="AC237" s="12"/>
      <c r="AD237" s="12"/>
      <c r="AE237" s="12"/>
      <c r="AF237" s="12"/>
      <c r="AG237" s="12"/>
      <c r="AH237" s="12"/>
      <c r="AI237" s="10"/>
      <c r="AJ237" s="12"/>
      <c r="AK237" s="10"/>
      <c r="AL237" s="10"/>
      <c r="AM237" s="10"/>
      <c r="AN237" s="10"/>
      <c r="AO237" s="12"/>
      <c r="AP237" s="15"/>
      <c r="AQ237" s="15"/>
      <c r="AR237" s="15"/>
    </row>
  </sheetData>
  <sheetProtection algorithmName="SHA-512" hashValue="Nim5evkwPpR9vEMSBxzyn0zz/Sn01wwNFeERt63C3+qPnmtacRvFjdDLDp7RPaBp801v4J39iA+LnbVhyIL9lw==" saltValue="AHUbKR5+ACYYWCLgexHfWA==" spinCount="100000" sheet="1" formatCells="0"/>
  <protectedRanges>
    <protectedRange sqref="F4:M4" name="西暦"/>
    <protectedRange sqref="E1 K1 T1:U1 AO1 BK1" name="記入範囲１"/>
    <protectedRange sqref="BE21 BE101:BE104 BE12:BE18 AV21:BC21 AV91:BC93 BE91:BE93 AV106:BC108 BE106:BE108 O69:O72 AA10:AH14 AJ10:AJ14 AA23:AH25 AJ23:AJ25 AA33:AH33 AJ33 AA44:AH47 AJ44:AJ47 AA27:AH29 AJ27:AJ29 AA31:AH31 AJ31 AA20:AH21 AJ20:AJ21 AA16:AH18 AJ16:AJ18 AA35:AH40 AJ35:AJ40 AV23:BC24 BE23:BE24 AV86:BC89 BE86:BE89 AV95:BC99 BE95:BE99 AV101:BC104 AJ51 AV12:BC18 F70:M71 O67 AV26:BC28 BE26:BE28 BE30:BE32 AV30:BC32 AV41:BC53 BE41:BE53 AV34:BC38 BE34:BE38 AV55:BC61 BE55:BE61 AV63:BC70 BE63:BE74 F74:M79 O74:O79 F12:M16 O12:O16 F36:M43 O36:O43 O47:O51 O34 O18:O20 F47:M51 F18:M20 H35:M35 F34:M34 F46:G46 I46:M46 F22:M24 O22:O24 O26:O28 F26:M28 F30:M31 O30:O31" name="範囲2"/>
    <protectedRange sqref="BJ30 BJ34:BJ36" name="第2外国語"/>
    <protectedRange sqref="AA66:AH72 AJ66:AJ72 AJ54:AJ64 AA54:AH64" name="範囲3_2"/>
  </protectedRanges>
  <mergeCells count="134">
    <mergeCell ref="C72:T76"/>
    <mergeCell ref="BJ58:BJ61"/>
    <mergeCell ref="O60:T62"/>
    <mergeCell ref="P64:R64"/>
    <mergeCell ref="S64:T65"/>
    <mergeCell ref="BH66:BH68"/>
    <mergeCell ref="E68:N68"/>
    <mergeCell ref="BH50:BH54"/>
    <mergeCell ref="X52:X72"/>
    <mergeCell ref="Y52:AJ52"/>
    <mergeCell ref="D55:D70"/>
    <mergeCell ref="O56:T56"/>
    <mergeCell ref="O57:T57"/>
    <mergeCell ref="O58:T58"/>
    <mergeCell ref="BH58:BH61"/>
    <mergeCell ref="AS33:AT70"/>
    <mergeCell ref="AY33:AZ33"/>
    <mergeCell ref="BB33:BC33"/>
    <mergeCell ref="Y34:Y47"/>
    <mergeCell ref="BH38:BH39"/>
    <mergeCell ref="BH40:BH41"/>
    <mergeCell ref="BH42:BH43"/>
    <mergeCell ref="BH44:BH46"/>
    <mergeCell ref="BJ69:BJ70"/>
    <mergeCell ref="BM10:BU10"/>
    <mergeCell ref="D11:D16"/>
    <mergeCell ref="AS11:AS24"/>
    <mergeCell ref="AV11:BC11"/>
    <mergeCell ref="AY12:AZ12"/>
    <mergeCell ref="BB12:BC12"/>
    <mergeCell ref="D17:D20"/>
    <mergeCell ref="AY19:AZ19"/>
    <mergeCell ref="BB19:BC19"/>
    <mergeCell ref="AT22:AT24"/>
    <mergeCell ref="F10:N10"/>
    <mergeCell ref="Y9:Y33"/>
    <mergeCell ref="AS9:AT10"/>
    <mergeCell ref="AY22:AZ22"/>
    <mergeCell ref="BB22:BC22"/>
    <mergeCell ref="D25:D28"/>
    <mergeCell ref="AS25:AT32"/>
    <mergeCell ref="D29:D31"/>
    <mergeCell ref="AG32:AH32"/>
    <mergeCell ref="D33:D43"/>
    <mergeCell ref="AG33:AH33"/>
    <mergeCell ref="AV25:AX25"/>
    <mergeCell ref="AY25:AZ25"/>
    <mergeCell ref="BB25:BC25"/>
    <mergeCell ref="BE3:BE7"/>
    <mergeCell ref="BF3:BF6"/>
    <mergeCell ref="BG3:BG6"/>
    <mergeCell ref="BH3:BH5"/>
    <mergeCell ref="W3:Z3"/>
    <mergeCell ref="AA3:AH3"/>
    <mergeCell ref="AI3:AI6"/>
    <mergeCell ref="AJ3:AJ7"/>
    <mergeCell ref="AE4:AF4"/>
    <mergeCell ref="AG4:AH4"/>
    <mergeCell ref="AE5:AF5"/>
    <mergeCell ref="AG5:AH5"/>
    <mergeCell ref="BD3:BD6"/>
    <mergeCell ref="AV4:AW4"/>
    <mergeCell ref="AX4:AY4"/>
    <mergeCell ref="AV5:AW5"/>
    <mergeCell ref="AX5:AY5"/>
    <mergeCell ref="AV8:BC8"/>
    <mergeCell ref="F9:M9"/>
    <mergeCell ref="AR4:AU5"/>
    <mergeCell ref="S3:S6"/>
    <mergeCell ref="T3:T5"/>
    <mergeCell ref="L4:M4"/>
    <mergeCell ref="W4:Z5"/>
    <mergeCell ref="AA4:AB4"/>
    <mergeCell ref="AC4:AD4"/>
    <mergeCell ref="AV3:BC3"/>
    <mergeCell ref="AK3:AK6"/>
    <mergeCell ref="AL3:AL6"/>
    <mergeCell ref="AM3:AM6"/>
    <mergeCell ref="AN3:AN6"/>
    <mergeCell ref="AZ4:BA4"/>
    <mergeCell ref="BB4:BC4"/>
    <mergeCell ref="AZ5:BA5"/>
    <mergeCell ref="BB5:BC5"/>
    <mergeCell ref="F7:M7"/>
    <mergeCell ref="B8:B51"/>
    <mergeCell ref="F8:M8"/>
    <mergeCell ref="X8:X47"/>
    <mergeCell ref="AA8:AH8"/>
    <mergeCell ref="AR8:AR70"/>
    <mergeCell ref="D45:D51"/>
    <mergeCell ref="C32:C51"/>
    <mergeCell ref="C10:C28"/>
    <mergeCell ref="E55:I55"/>
    <mergeCell ref="L55:N55"/>
    <mergeCell ref="O59:T59"/>
    <mergeCell ref="C6:E6"/>
    <mergeCell ref="X6:Z6"/>
    <mergeCell ref="AS6:AU6"/>
    <mergeCell ref="F5:G5"/>
    <mergeCell ref="H5:I5"/>
    <mergeCell ref="J5:K5"/>
    <mergeCell ref="L5:M5"/>
    <mergeCell ref="AA5:AB5"/>
    <mergeCell ref="AC5:AD5"/>
    <mergeCell ref="AO3:AO6"/>
    <mergeCell ref="AR3:AU3"/>
    <mergeCell ref="B4:E5"/>
    <mergeCell ref="F4:G4"/>
    <mergeCell ref="H4:I4"/>
    <mergeCell ref="J4:K4"/>
    <mergeCell ref="AZ1:BE1"/>
    <mergeCell ref="BG1:BH1"/>
    <mergeCell ref="BI1:BJ1"/>
    <mergeCell ref="B3:E3"/>
    <mergeCell ref="F3:M3"/>
    <mergeCell ref="N3:N6"/>
    <mergeCell ref="O3:O6"/>
    <mergeCell ref="P3:P6"/>
    <mergeCell ref="Q3:Q6"/>
    <mergeCell ref="R3:R5"/>
    <mergeCell ref="AB1:AE1"/>
    <mergeCell ref="AF1:AK1"/>
    <mergeCell ref="AL1:AM1"/>
    <mergeCell ref="AN1:AO1"/>
    <mergeCell ref="AR1:AT1"/>
    <mergeCell ref="AV1:AY1"/>
    <mergeCell ref="B1:D1"/>
    <mergeCell ref="G1:J1"/>
    <mergeCell ref="K1:P1"/>
    <mergeCell ref="Q1:R1"/>
    <mergeCell ref="S1:T1"/>
    <mergeCell ref="W1:Y1"/>
    <mergeCell ref="BI3:BI6"/>
    <mergeCell ref="BJ3:BJ5"/>
  </mergeCells>
  <phoneticPr fontId="1"/>
  <pageMargins left="0.79" right="0.35" top="0.52" bottom="0.18" header="0.17" footer="0.17"/>
  <pageSetup paperSize="9" scale="83" fitToHeight="0" orientation="portrait" r:id="rId1"/>
  <colBreaks count="3" manualBreakCount="3">
    <brk id="21" max="76" man="1"/>
    <brk id="42" max="76" man="1"/>
    <brk id="63" max="76"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A4FA4-B58C-4E8E-A6EC-F3B2745ADE44}">
  <sheetPr>
    <tabColor theme="5" tint="0.39997558519241921"/>
  </sheetPr>
  <dimension ref="A1:BZ237"/>
  <sheetViews>
    <sheetView zoomScale="70" zoomScaleNormal="70" zoomScaleSheetLayoutView="85" workbookViewId="0">
      <selection activeCell="O50" sqref="O50"/>
    </sheetView>
  </sheetViews>
  <sheetFormatPr defaultRowHeight="13.5"/>
  <cols>
    <col min="1" max="1" width="0.75" style="2" customWidth="1"/>
    <col min="2" max="3" width="3.125" style="2" customWidth="1"/>
    <col min="4" max="4" width="3.5" style="2" customWidth="1"/>
    <col min="5" max="5" width="16.5" style="2" customWidth="1"/>
    <col min="6" max="13" width="2.75" style="2" customWidth="1"/>
    <col min="14" max="14" width="3.25" style="47" customWidth="1"/>
    <col min="15" max="15" width="3.625" style="2" customWidth="1"/>
    <col min="16" max="16" width="3.75" style="47" customWidth="1"/>
    <col min="17" max="17" width="3.875" style="47" customWidth="1"/>
    <col min="18" max="18" width="11.5" style="47" customWidth="1"/>
    <col min="19" max="19" width="3.625" style="47" customWidth="1"/>
    <col min="20" max="20" width="9.25" style="2" customWidth="1"/>
    <col min="21" max="21" width="1.25" style="42" customWidth="1"/>
    <col min="22" max="22" width="1.25" style="2" customWidth="1"/>
    <col min="23" max="23" width="2.75" style="2" customWidth="1"/>
    <col min="24" max="24" width="3.625" style="2" customWidth="1"/>
    <col min="25" max="25" width="3.5" style="2" customWidth="1"/>
    <col min="26" max="26" width="20.375" style="2" customWidth="1"/>
    <col min="27" max="34" width="2.75" style="2" customWidth="1"/>
    <col min="35" max="35" width="3.25" style="47" customWidth="1"/>
    <col min="36" max="36" width="3.625" style="2" customWidth="1"/>
    <col min="37" max="37" width="3.75" style="47" customWidth="1"/>
    <col min="38" max="38" width="3.875" style="47" customWidth="1"/>
    <col min="39" max="39" width="11.5" style="47" customWidth="1"/>
    <col min="40" max="40" width="3.625" style="47" customWidth="1"/>
    <col min="41" max="41" width="8" style="2" customWidth="1"/>
    <col min="42" max="43" width="1.875" style="17" customWidth="1"/>
    <col min="44" max="44" width="2.75" style="17" customWidth="1"/>
    <col min="45" max="45" width="3.25" style="17" customWidth="1"/>
    <col min="46" max="46" width="3.25" style="2" customWidth="1"/>
    <col min="47" max="47" width="18" style="118" customWidth="1"/>
    <col min="48" max="55" width="2.625" style="2" customWidth="1"/>
    <col min="56" max="56" width="3" style="2" customWidth="1"/>
    <col min="57" max="57" width="3.625" style="2" customWidth="1"/>
    <col min="58" max="58" width="4" style="2" customWidth="1"/>
    <col min="59" max="59" width="3.375" style="2" customWidth="1"/>
    <col min="60" max="60" width="10" style="42" customWidth="1"/>
    <col min="61" max="61" width="3.75" style="2" customWidth="1"/>
    <col min="62" max="62" width="11.125" style="2" customWidth="1"/>
    <col min="63" max="63" width="19.75" style="42" customWidth="1"/>
    <col min="64" max="64" width="1.75" style="2" customWidth="1"/>
    <col min="65" max="65" width="4.5" style="2" customWidth="1"/>
    <col min="66" max="67" width="1.375" style="2" customWidth="1"/>
    <col min="68" max="68" width="16.125" style="2" customWidth="1"/>
    <col min="69" max="69" width="10.25" style="2" customWidth="1"/>
    <col min="70" max="71" width="2.75" style="2" customWidth="1"/>
    <col min="72" max="73" width="3.375" style="2" customWidth="1"/>
    <col min="74" max="74" width="0.625" style="2" customWidth="1"/>
    <col min="75" max="75" width="13.5" style="2" customWidth="1"/>
    <col min="76" max="76" width="8.375" style="2" customWidth="1"/>
    <col min="77" max="16384" width="9" style="2"/>
  </cols>
  <sheetData>
    <row r="1" spans="1:78" s="69" customFormat="1" ht="16.5" customHeight="1" thickTop="1" thickBot="1">
      <c r="B1" s="2208" t="s">
        <v>60</v>
      </c>
      <c r="C1" s="2208"/>
      <c r="D1" s="2208"/>
      <c r="E1" s="110"/>
      <c r="F1" s="70"/>
      <c r="G1" s="2208" t="s">
        <v>61</v>
      </c>
      <c r="H1" s="2208"/>
      <c r="I1" s="2208"/>
      <c r="J1" s="2208"/>
      <c r="K1" s="2210"/>
      <c r="L1" s="2211"/>
      <c r="M1" s="2211"/>
      <c r="N1" s="2211"/>
      <c r="O1" s="2211"/>
      <c r="P1" s="2212"/>
      <c r="Q1" s="2213" t="s">
        <v>87</v>
      </c>
      <c r="R1" s="2214"/>
      <c r="S1" s="2023"/>
      <c r="T1" s="2024"/>
      <c r="U1" s="388"/>
      <c r="W1" s="2208" t="s">
        <v>60</v>
      </c>
      <c r="X1" s="2208"/>
      <c r="Y1" s="2208"/>
      <c r="Z1" s="156" t="str">
        <f>IF($E1&lt;&gt;"",$E1,"")</f>
        <v/>
      </c>
      <c r="AA1" s="70"/>
      <c r="AB1" s="2208" t="s">
        <v>61</v>
      </c>
      <c r="AC1" s="2208"/>
      <c r="AD1" s="2208"/>
      <c r="AE1" s="2208"/>
      <c r="AF1" s="2209" t="str">
        <f>IF($K1&lt;&gt;"",$K1,"")</f>
        <v/>
      </c>
      <c r="AG1" s="2209"/>
      <c r="AH1" s="2209"/>
      <c r="AI1" s="2209"/>
      <c r="AJ1" s="2209"/>
      <c r="AK1" s="2209"/>
      <c r="AL1" s="2208" t="s">
        <v>87</v>
      </c>
      <c r="AM1" s="2208"/>
      <c r="AN1" s="2009" t="str">
        <f>IF($S1&lt;&gt;"",$S1,"")</f>
        <v/>
      </c>
      <c r="AO1" s="2009"/>
      <c r="AR1" s="2208" t="s">
        <v>60</v>
      </c>
      <c r="AS1" s="2208"/>
      <c r="AT1" s="2208"/>
      <c r="AU1" s="156" t="str">
        <f>IF($E1&lt;&gt;"",$E1,"")</f>
        <v/>
      </c>
      <c r="AV1" s="2208" t="s">
        <v>61</v>
      </c>
      <c r="AW1" s="2208"/>
      <c r="AX1" s="2208"/>
      <c r="AY1" s="2208"/>
      <c r="AZ1" s="2209" t="str">
        <f>IF($K1&lt;&gt;"",$K1,"")</f>
        <v/>
      </c>
      <c r="BA1" s="2209"/>
      <c r="BB1" s="2209"/>
      <c r="BC1" s="2209"/>
      <c r="BD1" s="2209"/>
      <c r="BE1" s="2209"/>
      <c r="BF1" s="70"/>
      <c r="BG1" s="2208" t="s">
        <v>59</v>
      </c>
      <c r="BH1" s="2208"/>
      <c r="BI1" s="2009" t="str">
        <f>IF($S1&lt;&gt;"",$S1,"")</f>
        <v/>
      </c>
      <c r="BJ1" s="2009"/>
      <c r="BK1" s="1030"/>
    </row>
    <row r="2" spans="1:78" ht="4.5" customHeight="1" thickTop="1" thickBot="1">
      <c r="F2" s="37"/>
      <c r="G2" s="37"/>
      <c r="H2" s="37"/>
      <c r="I2" s="37"/>
      <c r="J2" s="37"/>
      <c r="K2" s="37"/>
      <c r="L2" s="37"/>
      <c r="M2" s="37"/>
      <c r="N2" s="661"/>
      <c r="O2" s="36"/>
      <c r="P2" s="661"/>
      <c r="Q2" s="661"/>
      <c r="R2" s="661"/>
      <c r="S2" s="661"/>
      <c r="T2" s="37"/>
      <c r="U2" s="12"/>
      <c r="AA2" s="37"/>
      <c r="AB2" s="37"/>
      <c r="AC2" s="37"/>
      <c r="AD2" s="37"/>
      <c r="AE2" s="37"/>
      <c r="AF2" s="37"/>
      <c r="AG2" s="37"/>
      <c r="AH2" s="37"/>
      <c r="AI2" s="661"/>
      <c r="AJ2" s="36"/>
      <c r="AK2" s="661"/>
      <c r="AL2" s="661"/>
      <c r="AM2" s="661"/>
      <c r="AN2" s="661"/>
      <c r="AO2" s="37"/>
      <c r="AR2" s="38"/>
      <c r="AS2" s="38"/>
      <c r="AT2" s="37"/>
      <c r="AU2" s="115"/>
      <c r="AV2" s="37"/>
      <c r="AW2" s="37"/>
      <c r="AX2" s="37"/>
      <c r="AY2" s="37"/>
      <c r="AZ2" s="37"/>
      <c r="BA2" s="37"/>
      <c r="BB2" s="37"/>
      <c r="BC2" s="37"/>
      <c r="BD2" s="37"/>
      <c r="BE2" s="36"/>
      <c r="BF2" s="37"/>
      <c r="BG2" s="37"/>
      <c r="BH2" s="120"/>
      <c r="BI2" s="37"/>
      <c r="BJ2" s="51"/>
      <c r="BK2" s="12"/>
    </row>
    <row r="3" spans="1:78" ht="14.25" customHeight="1" thickTop="1" thickBot="1">
      <c r="A3" s="39"/>
      <c r="B3" s="2320" t="s">
        <v>316</v>
      </c>
      <c r="C3" s="2321"/>
      <c r="D3" s="2321"/>
      <c r="E3" s="2322"/>
      <c r="F3" s="2323" t="s">
        <v>103</v>
      </c>
      <c r="G3" s="2324"/>
      <c r="H3" s="2324"/>
      <c r="I3" s="2324"/>
      <c r="J3" s="2324"/>
      <c r="K3" s="2324"/>
      <c r="L3" s="2324"/>
      <c r="M3" s="2325"/>
      <c r="N3" s="2326" t="s">
        <v>1</v>
      </c>
      <c r="O3" s="2165" t="s">
        <v>95</v>
      </c>
      <c r="P3" s="2258" t="s">
        <v>40</v>
      </c>
      <c r="Q3" s="2191" t="s">
        <v>0</v>
      </c>
      <c r="R3" s="1990" t="s">
        <v>100</v>
      </c>
      <c r="S3" s="2199" t="s">
        <v>7</v>
      </c>
      <c r="T3" s="1961" t="s">
        <v>300</v>
      </c>
      <c r="U3" s="389"/>
      <c r="V3" s="39"/>
      <c r="W3" s="2340" t="str">
        <f>$B$3</f>
        <v>2021年度入学生</v>
      </c>
      <c r="X3" s="2341"/>
      <c r="Y3" s="2341"/>
      <c r="Z3" s="2342"/>
      <c r="AA3" s="2349" t="s">
        <v>103</v>
      </c>
      <c r="AB3" s="2350"/>
      <c r="AC3" s="2350"/>
      <c r="AD3" s="2350"/>
      <c r="AE3" s="2350"/>
      <c r="AF3" s="2350"/>
      <c r="AG3" s="2350"/>
      <c r="AH3" s="2351"/>
      <c r="AI3" s="2326" t="s">
        <v>1</v>
      </c>
      <c r="AJ3" s="2165" t="s">
        <v>95</v>
      </c>
      <c r="AK3" s="2258" t="s">
        <v>40</v>
      </c>
      <c r="AL3" s="2191" t="s">
        <v>0</v>
      </c>
      <c r="AM3" s="2196"/>
      <c r="AN3" s="2199" t="s">
        <v>7</v>
      </c>
      <c r="AO3" s="2202"/>
      <c r="AP3" s="18"/>
      <c r="AQ3" s="40"/>
      <c r="AR3" s="2340" t="str">
        <f>$B$3</f>
        <v>2021年度入学生</v>
      </c>
      <c r="AS3" s="2341"/>
      <c r="AT3" s="2341"/>
      <c r="AU3" s="2342"/>
      <c r="AV3" s="2349" t="s">
        <v>103</v>
      </c>
      <c r="AW3" s="2350"/>
      <c r="AX3" s="2350"/>
      <c r="AY3" s="2350"/>
      <c r="AZ3" s="2350"/>
      <c r="BA3" s="2350"/>
      <c r="BB3" s="2350"/>
      <c r="BC3" s="2351"/>
      <c r="BD3" s="2352" t="s">
        <v>1</v>
      </c>
      <c r="BE3" s="2165" t="s">
        <v>95</v>
      </c>
      <c r="BF3" s="2258" t="s">
        <v>40</v>
      </c>
      <c r="BG3" s="2191" t="s">
        <v>0</v>
      </c>
      <c r="BH3" s="2223" t="s">
        <v>93</v>
      </c>
      <c r="BI3" s="2215" t="s">
        <v>7</v>
      </c>
      <c r="BJ3" s="2218" t="s">
        <v>99</v>
      </c>
      <c r="BK3" s="166"/>
    </row>
    <row r="4" spans="1:78" ht="14.25" customHeight="1" thickTop="1" thickBot="1">
      <c r="A4" s="39"/>
      <c r="B4" s="2343" t="s">
        <v>277</v>
      </c>
      <c r="C4" s="2344"/>
      <c r="D4" s="2344"/>
      <c r="E4" s="2344"/>
      <c r="F4" s="2001">
        <v>2021</v>
      </c>
      <c r="G4" s="2002"/>
      <c r="H4" s="2003">
        <v>2022</v>
      </c>
      <c r="I4" s="2002"/>
      <c r="J4" s="2003">
        <v>2023</v>
      </c>
      <c r="K4" s="2002"/>
      <c r="L4" s="2003">
        <v>2024</v>
      </c>
      <c r="M4" s="2004"/>
      <c r="N4" s="2326"/>
      <c r="O4" s="2166"/>
      <c r="P4" s="2259"/>
      <c r="Q4" s="2192"/>
      <c r="R4" s="1991"/>
      <c r="S4" s="2200"/>
      <c r="T4" s="1962"/>
      <c r="U4" s="389"/>
      <c r="V4" s="39"/>
      <c r="W4" s="2343" t="str">
        <f>$B$4</f>
        <v>システム理化学科
物理物質システムコース</v>
      </c>
      <c r="X4" s="2344"/>
      <c r="Y4" s="2344"/>
      <c r="Z4" s="2345"/>
      <c r="AA4" s="2346">
        <f>F4</f>
        <v>2021</v>
      </c>
      <c r="AB4" s="2347"/>
      <c r="AC4" s="2348">
        <f>H4</f>
        <v>2022</v>
      </c>
      <c r="AD4" s="2347"/>
      <c r="AE4" s="2348">
        <f>J4</f>
        <v>2023</v>
      </c>
      <c r="AF4" s="2347"/>
      <c r="AG4" s="2348">
        <f>L4</f>
        <v>2024</v>
      </c>
      <c r="AH4" s="2347"/>
      <c r="AI4" s="2326"/>
      <c r="AJ4" s="2166"/>
      <c r="AK4" s="2259"/>
      <c r="AL4" s="2192"/>
      <c r="AM4" s="2197"/>
      <c r="AN4" s="2200"/>
      <c r="AO4" s="2203"/>
      <c r="AP4" s="18"/>
      <c r="AQ4" s="40"/>
      <c r="AR4" s="2343" t="str">
        <f>$B$4</f>
        <v>システム理化学科
物理物質システムコース</v>
      </c>
      <c r="AS4" s="2344"/>
      <c r="AT4" s="2344"/>
      <c r="AU4" s="2345"/>
      <c r="AV4" s="2346">
        <f>F4</f>
        <v>2021</v>
      </c>
      <c r="AW4" s="2347"/>
      <c r="AX4" s="2348">
        <f>H4</f>
        <v>2022</v>
      </c>
      <c r="AY4" s="2347"/>
      <c r="AZ4" s="2348">
        <f>J4</f>
        <v>2023</v>
      </c>
      <c r="BA4" s="2347"/>
      <c r="BB4" s="2348">
        <f>L4</f>
        <v>2024</v>
      </c>
      <c r="BC4" s="2347"/>
      <c r="BD4" s="2353"/>
      <c r="BE4" s="2166"/>
      <c r="BF4" s="2259"/>
      <c r="BG4" s="2192"/>
      <c r="BH4" s="2224"/>
      <c r="BI4" s="2216"/>
      <c r="BJ4" s="2219"/>
      <c r="BK4" s="166"/>
    </row>
    <row r="5" spans="1:78" ht="15.75" customHeight="1" thickTop="1" thickBot="1">
      <c r="A5" s="39"/>
      <c r="B5" s="2343"/>
      <c r="C5" s="2344"/>
      <c r="D5" s="2344"/>
      <c r="E5" s="2344"/>
      <c r="F5" s="2334" t="s">
        <v>104</v>
      </c>
      <c r="G5" s="2335"/>
      <c r="H5" s="2336" t="s">
        <v>105</v>
      </c>
      <c r="I5" s="2337"/>
      <c r="J5" s="2336" t="s">
        <v>106</v>
      </c>
      <c r="K5" s="2337"/>
      <c r="L5" s="2336" t="s">
        <v>107</v>
      </c>
      <c r="M5" s="2337"/>
      <c r="N5" s="2326"/>
      <c r="O5" s="2166"/>
      <c r="P5" s="2259"/>
      <c r="Q5" s="2192"/>
      <c r="R5" s="1991"/>
      <c r="S5" s="2200"/>
      <c r="T5" s="1962"/>
      <c r="U5" s="389"/>
      <c r="V5" s="39"/>
      <c r="W5" s="2343"/>
      <c r="X5" s="2344"/>
      <c r="Y5" s="2344"/>
      <c r="Z5" s="2345"/>
      <c r="AA5" s="2338" t="s">
        <v>104</v>
      </c>
      <c r="AB5" s="2339"/>
      <c r="AC5" s="2338" t="s">
        <v>105</v>
      </c>
      <c r="AD5" s="2339"/>
      <c r="AE5" s="2338" t="s">
        <v>106</v>
      </c>
      <c r="AF5" s="2339"/>
      <c r="AG5" s="2338" t="s">
        <v>107</v>
      </c>
      <c r="AH5" s="2339"/>
      <c r="AI5" s="2326"/>
      <c r="AJ5" s="2166"/>
      <c r="AK5" s="2259"/>
      <c r="AL5" s="2192"/>
      <c r="AM5" s="2197"/>
      <c r="AN5" s="2200"/>
      <c r="AO5" s="2203"/>
      <c r="AP5" s="18"/>
      <c r="AQ5" s="40"/>
      <c r="AR5" s="2343"/>
      <c r="AS5" s="2344"/>
      <c r="AT5" s="2344"/>
      <c r="AU5" s="2345"/>
      <c r="AV5" s="2355" t="s">
        <v>104</v>
      </c>
      <c r="AW5" s="2339"/>
      <c r="AX5" s="2338" t="s">
        <v>105</v>
      </c>
      <c r="AY5" s="2339"/>
      <c r="AZ5" s="2338" t="s">
        <v>106</v>
      </c>
      <c r="BA5" s="2339"/>
      <c r="BB5" s="2338" t="s">
        <v>107</v>
      </c>
      <c r="BC5" s="2339"/>
      <c r="BD5" s="2353"/>
      <c r="BE5" s="2166"/>
      <c r="BF5" s="2259"/>
      <c r="BG5" s="2192"/>
      <c r="BH5" s="2224"/>
      <c r="BI5" s="2216"/>
      <c r="BJ5" s="2219"/>
      <c r="BK5" s="166"/>
    </row>
    <row r="6" spans="1:78" ht="15" customHeight="1" thickTop="1" thickBot="1">
      <c r="A6" s="39"/>
      <c r="B6" s="1061"/>
      <c r="C6" s="2172" t="s">
        <v>287</v>
      </c>
      <c r="D6" s="2173"/>
      <c r="E6" s="2174"/>
      <c r="F6" s="1067" t="s">
        <v>13</v>
      </c>
      <c r="G6" s="1082" t="s">
        <v>12</v>
      </c>
      <c r="H6" s="1081" t="s">
        <v>13</v>
      </c>
      <c r="I6" s="1082" t="s">
        <v>12</v>
      </c>
      <c r="J6" s="1081" t="s">
        <v>13</v>
      </c>
      <c r="K6" s="1082" t="s">
        <v>12</v>
      </c>
      <c r="L6" s="1081" t="s">
        <v>13</v>
      </c>
      <c r="M6" s="1068" t="s">
        <v>12</v>
      </c>
      <c r="N6" s="2327"/>
      <c r="O6" s="2188"/>
      <c r="P6" s="2259"/>
      <c r="Q6" s="2193"/>
      <c r="R6" s="1139" t="str">
        <f>IF(AND(R7="OK",R8="OK",AM8="OK",BH6="OK"),"OK","未充足")</f>
        <v>未充足</v>
      </c>
      <c r="S6" s="2207"/>
      <c r="T6" s="1123" t="str">
        <f>IF(AND(T7="OK",T8="OK",T10="OK",T32="OK",AO8="OK",AO9="OK",AO34="OK",BJ6="OK"),"OK","未充足")</f>
        <v>未充足</v>
      </c>
      <c r="U6" s="390"/>
      <c r="V6" s="39"/>
      <c r="W6" s="1062"/>
      <c r="X6" s="2328" t="str">
        <f>$C$6</f>
        <v>記録 | シミュレーション</v>
      </c>
      <c r="Y6" s="2329"/>
      <c r="Z6" s="2330"/>
      <c r="AA6" s="1065" t="s">
        <v>13</v>
      </c>
      <c r="AB6" s="1082" t="s">
        <v>12</v>
      </c>
      <c r="AC6" s="1083" t="s">
        <v>13</v>
      </c>
      <c r="AD6" s="1066" t="s">
        <v>12</v>
      </c>
      <c r="AE6" s="1083" t="s">
        <v>13</v>
      </c>
      <c r="AF6" s="1066" t="s">
        <v>12</v>
      </c>
      <c r="AG6" s="1083" t="s">
        <v>13</v>
      </c>
      <c r="AH6" s="1066" t="s">
        <v>12</v>
      </c>
      <c r="AI6" s="2327"/>
      <c r="AJ6" s="2166"/>
      <c r="AK6" s="2260"/>
      <c r="AL6" s="2193"/>
      <c r="AM6" s="2198"/>
      <c r="AN6" s="2201"/>
      <c r="AO6" s="2204"/>
      <c r="AP6" s="18"/>
      <c r="AQ6" s="40"/>
      <c r="AR6" s="1063"/>
      <c r="AS6" s="2331" t="str">
        <f>$C$6</f>
        <v>記録 | シミュレーション</v>
      </c>
      <c r="AT6" s="2332"/>
      <c r="AU6" s="2333"/>
      <c r="AV6" s="1065" t="s">
        <v>13</v>
      </c>
      <c r="AW6" s="1066" t="s">
        <v>12</v>
      </c>
      <c r="AX6" s="1083" t="s">
        <v>13</v>
      </c>
      <c r="AY6" s="1066" t="s">
        <v>12</v>
      </c>
      <c r="AZ6" s="1083" t="s">
        <v>13</v>
      </c>
      <c r="BA6" s="1066" t="s">
        <v>12</v>
      </c>
      <c r="BB6" s="1083" t="s">
        <v>13</v>
      </c>
      <c r="BC6" s="1064" t="s">
        <v>12</v>
      </c>
      <c r="BD6" s="2354"/>
      <c r="BE6" s="2166"/>
      <c r="BF6" s="2260"/>
      <c r="BG6" s="2193"/>
      <c r="BH6" s="158" t="str">
        <f>IF(AND(BH8="OK",BH9="OK",BH11="OK",BH19="OK",BH22="OK",BH25="OK",BH33="OK"),"OK","未充足")</f>
        <v>未充足</v>
      </c>
      <c r="BI6" s="2217"/>
      <c r="BJ6" s="171" t="str">
        <f>IF(AND(BJ8="OK",BJ10="OK",BJ11="OK",BJ19="OK",BJ22="OK",BJ25="OK",BJ33="OK"),"OK","未充足")</f>
        <v>未充足</v>
      </c>
      <c r="BK6" s="167"/>
    </row>
    <row r="7" spans="1:78" ht="14.25" customHeight="1" thickBot="1">
      <c r="A7" s="39"/>
      <c r="B7" s="951"/>
      <c r="C7" s="611"/>
      <c r="D7" s="377"/>
      <c r="E7" s="950" t="s">
        <v>51</v>
      </c>
      <c r="F7" s="2007" t="s">
        <v>312</v>
      </c>
      <c r="G7" s="2008"/>
      <c r="H7" s="2008"/>
      <c r="I7" s="2008"/>
      <c r="J7" s="2008"/>
      <c r="K7" s="2008"/>
      <c r="L7" s="2008"/>
      <c r="M7" s="2008"/>
      <c r="N7" s="377"/>
      <c r="O7" s="378"/>
      <c r="P7" s="134">
        <f>$P$8+$AK$8+$BF$8+P44</f>
        <v>0</v>
      </c>
      <c r="Q7" s="7">
        <f>Q8+AL8+BG8</f>
        <v>129</v>
      </c>
      <c r="R7" s="560" t="str">
        <f>IF(P7&gt;=Q7,"OK","未充足")</f>
        <v>未充足</v>
      </c>
      <c r="S7" s="7">
        <f>S8+AN8+BI8</f>
        <v>94</v>
      </c>
      <c r="T7" s="478" t="str">
        <f>IF(P7&gt;=S7,"OK","未充足")</f>
        <v>未充足</v>
      </c>
      <c r="U7" s="391"/>
      <c r="V7" s="36"/>
      <c r="W7" s="953"/>
      <c r="X7" s="499"/>
      <c r="Y7" s="499"/>
      <c r="Z7" s="500"/>
      <c r="AA7" s="499"/>
      <c r="AB7" s="499"/>
      <c r="AC7" s="499"/>
      <c r="AD7" s="499"/>
      <c r="AE7" s="499"/>
      <c r="AF7" s="499"/>
      <c r="AG7" s="499"/>
      <c r="AH7" s="499"/>
      <c r="AI7" s="501"/>
      <c r="AJ7" s="2167"/>
      <c r="AK7" s="502"/>
      <c r="AL7" s="645"/>
      <c r="AM7" s="644"/>
      <c r="AN7" s="647"/>
      <c r="AO7" s="646"/>
      <c r="AP7" s="18"/>
      <c r="AQ7" s="40"/>
      <c r="AR7" s="38"/>
      <c r="AS7" s="38"/>
      <c r="AT7" s="120"/>
      <c r="AU7" s="144"/>
      <c r="AV7" s="144"/>
      <c r="AW7" s="144"/>
      <c r="AX7" s="144"/>
      <c r="AY7" s="144"/>
      <c r="AZ7" s="144"/>
      <c r="BA7" s="144"/>
      <c r="BB7" s="144"/>
      <c r="BC7" s="144"/>
      <c r="BD7" s="152"/>
      <c r="BE7" s="2188"/>
      <c r="BF7" s="153"/>
      <c r="BG7" s="154"/>
      <c r="BH7" s="431"/>
      <c r="BI7" s="432"/>
      <c r="BJ7" s="433"/>
      <c r="BK7" s="168"/>
    </row>
    <row r="8" spans="1:78" ht="13.5" customHeight="1" thickBot="1">
      <c r="A8" s="39"/>
      <c r="B8" s="2143" t="s">
        <v>195</v>
      </c>
      <c r="C8" s="381"/>
      <c r="D8" s="381"/>
      <c r="E8" s="1125" t="s">
        <v>52</v>
      </c>
      <c r="F8" s="1917" t="s">
        <v>271</v>
      </c>
      <c r="G8" s="1918"/>
      <c r="H8" s="1918"/>
      <c r="I8" s="1918"/>
      <c r="J8" s="1918"/>
      <c r="K8" s="1918"/>
      <c r="L8" s="1918"/>
      <c r="M8" s="1918"/>
      <c r="N8" s="383"/>
      <c r="O8" s="384"/>
      <c r="P8" s="385">
        <f>P9+P32</f>
        <v>0</v>
      </c>
      <c r="Q8" s="386">
        <f>Q$10+Q$32+Q$29</f>
        <v>53</v>
      </c>
      <c r="R8" s="561" t="str">
        <f>IF(P8&gt;=Q8,"OK","未充足")</f>
        <v>未充足</v>
      </c>
      <c r="S8" s="386">
        <f>S10+S32</f>
        <v>48</v>
      </c>
      <c r="T8" s="492" t="str">
        <f>IF(P8&gt;=S8,"OK","未充足")</f>
        <v>未充足</v>
      </c>
      <c r="U8" s="392"/>
      <c r="V8" s="36"/>
      <c r="W8" s="954"/>
      <c r="X8" s="2145" t="s">
        <v>261</v>
      </c>
      <c r="Y8" s="353"/>
      <c r="Z8" s="112" t="s">
        <v>54</v>
      </c>
      <c r="AA8" s="1922" t="s">
        <v>232</v>
      </c>
      <c r="AB8" s="1923"/>
      <c r="AC8" s="1923"/>
      <c r="AD8" s="1923"/>
      <c r="AE8" s="1923"/>
      <c r="AF8" s="1923"/>
      <c r="AG8" s="1923"/>
      <c r="AH8" s="1923"/>
      <c r="AI8" s="119"/>
      <c r="AJ8" s="654"/>
      <c r="AK8" s="428">
        <f>AK9+AK34</f>
        <v>0</v>
      </c>
      <c r="AL8" s="430">
        <f>AL9+AL34</f>
        <v>52</v>
      </c>
      <c r="AM8" s="477" t="str">
        <f>IF(AK8&gt;=AL8,"OK","未充足")</f>
        <v>未充足</v>
      </c>
      <c r="AN8" s="430">
        <f>AN9+AN34</f>
        <v>30</v>
      </c>
      <c r="AO8" s="476" t="str">
        <f>IF(AND(AK8&gt;=AN8,AO9="OK"),"OK","未充足")</f>
        <v>未充足</v>
      </c>
      <c r="AP8" s="18"/>
      <c r="AQ8" s="18"/>
      <c r="AR8" s="2148" t="s">
        <v>190</v>
      </c>
      <c r="AS8" s="398"/>
      <c r="AT8" s="399"/>
      <c r="AU8" s="400" t="s">
        <v>55</v>
      </c>
      <c r="AV8" s="1805" t="s">
        <v>273</v>
      </c>
      <c r="AW8" s="1806"/>
      <c r="AX8" s="1806"/>
      <c r="AY8" s="1806"/>
      <c r="AZ8" s="1806"/>
      <c r="BA8" s="1806"/>
      <c r="BB8" s="1806"/>
      <c r="BC8" s="1806"/>
      <c r="BD8" s="401"/>
      <c r="BE8" s="402"/>
      <c r="BF8" s="403">
        <f>BF11+BF25+BF33</f>
        <v>0</v>
      </c>
      <c r="BG8" s="404">
        <f>BG11+BG25+BG33+BG9</f>
        <v>24</v>
      </c>
      <c r="BH8" s="648" t="str">
        <f>IF(BF8&gt;=BG8,"OK","未充足")</f>
        <v>未充足</v>
      </c>
      <c r="BI8" s="405">
        <f>BI11+BI25 +BI33</f>
        <v>16</v>
      </c>
      <c r="BJ8" s="649" t="str">
        <f>IF(BF8&gt;=BI8,"OK","未充足")</f>
        <v>未充足</v>
      </c>
      <c r="BK8" s="164"/>
      <c r="BM8" s="36"/>
      <c r="BN8" s="36"/>
      <c r="BO8" s="36"/>
      <c r="BP8" s="36"/>
      <c r="BQ8" s="36"/>
      <c r="BR8" s="36"/>
      <c r="BS8" s="36"/>
      <c r="BT8" s="36"/>
      <c r="BU8" s="36"/>
      <c r="BZ8" s="12"/>
    </row>
    <row r="9" spans="1:78" ht="13.5" customHeight="1" thickBot="1">
      <c r="A9" s="39"/>
      <c r="B9" s="2144"/>
      <c r="C9" s="1203"/>
      <c r="D9" s="1189"/>
      <c r="E9" s="1190" t="s">
        <v>196</v>
      </c>
      <c r="F9" s="1807" t="s">
        <v>310</v>
      </c>
      <c r="G9" s="1808"/>
      <c r="H9" s="1808"/>
      <c r="I9" s="1808"/>
      <c r="J9" s="1808"/>
      <c r="K9" s="1808"/>
      <c r="L9" s="1808"/>
      <c r="M9" s="1808"/>
      <c r="N9" s="26"/>
      <c r="O9" s="1191"/>
      <c r="P9" s="1192">
        <f>P10+P29</f>
        <v>0</v>
      </c>
      <c r="Q9" s="1193">
        <v>26</v>
      </c>
      <c r="R9" s="1194"/>
      <c r="S9" s="1195"/>
      <c r="T9" s="564"/>
      <c r="U9" s="145"/>
      <c r="V9" s="36"/>
      <c r="W9" s="503"/>
      <c r="X9" s="2146"/>
      <c r="Y9" s="2079" t="s">
        <v>38</v>
      </c>
      <c r="Z9" s="283" t="s">
        <v>230</v>
      </c>
      <c r="AA9" s="284"/>
      <c r="AB9" s="284"/>
      <c r="AC9" s="284"/>
      <c r="AD9" s="284"/>
      <c r="AE9" s="285"/>
      <c r="AF9" s="285"/>
      <c r="AG9" s="285"/>
      <c r="AH9" s="286"/>
      <c r="AI9" s="287"/>
      <c r="AJ9" s="288"/>
      <c r="AK9" s="234">
        <f>SUM(AK10:AK33)</f>
        <v>0</v>
      </c>
      <c r="AL9" s="289">
        <f>SUM(AI10:AI33)</f>
        <v>46</v>
      </c>
      <c r="AM9" s="474" t="str">
        <f>IF(AK9=AL9,"OK","未充足")</f>
        <v>未充足</v>
      </c>
      <c r="AN9" s="235">
        <v>28</v>
      </c>
      <c r="AO9" s="475" t="str">
        <f>IF(AND(AK9&gt;=AN9, AJ11=1, AJ13=1, AJ16=1, AJ19=1, AJ21=1, AJ27=1, AJ31=1), "OK","未充足")</f>
        <v>未充足</v>
      </c>
      <c r="AP9" s="18"/>
      <c r="AQ9" s="18"/>
      <c r="AR9" s="2149"/>
      <c r="AS9" s="2082" t="s">
        <v>49</v>
      </c>
      <c r="AT9" s="2083"/>
      <c r="AU9" s="558" t="s">
        <v>58</v>
      </c>
      <c r="AV9" s="947" t="s">
        <v>293</v>
      </c>
      <c r="AW9" s="936"/>
      <c r="AX9" s="936"/>
      <c r="AY9" s="936"/>
      <c r="AZ9" s="936" t="s">
        <v>199</v>
      </c>
      <c r="BA9" s="936"/>
      <c r="BB9" s="936"/>
      <c r="BC9" s="936"/>
      <c r="BD9" s="936"/>
      <c r="BE9" s="937"/>
      <c r="BF9" s="143">
        <f>BA12+BA19+BA22+BA25+BA33</f>
        <v>0</v>
      </c>
      <c r="BG9" s="135">
        <v>1</v>
      </c>
      <c r="BH9" s="568" t="str">
        <f>IF(BF9&gt;=BG9,"OK","未充足")</f>
        <v>未充足</v>
      </c>
      <c r="BI9" s="421"/>
      <c r="BJ9" s="422"/>
      <c r="BK9" s="10"/>
      <c r="BM9" s="669"/>
      <c r="BN9" s="670"/>
      <c r="BO9" s="670"/>
      <c r="BP9" s="670"/>
      <c r="BQ9" s="670"/>
      <c r="BR9" s="670"/>
      <c r="BS9" s="670"/>
      <c r="BT9" s="670"/>
      <c r="BU9" s="670"/>
      <c r="BV9" s="12"/>
      <c r="BW9" s="12"/>
      <c r="BX9" s="12"/>
      <c r="BY9" s="12"/>
      <c r="BZ9" s="12"/>
    </row>
    <row r="10" spans="1:78" ht="13.5" customHeight="1" thickTop="1" thickBot="1">
      <c r="A10" s="39"/>
      <c r="B10" s="2144"/>
      <c r="C10" s="2086" t="s">
        <v>187</v>
      </c>
      <c r="D10" s="1196"/>
      <c r="E10" s="1197" t="s">
        <v>309</v>
      </c>
      <c r="F10" s="1905" t="s">
        <v>311</v>
      </c>
      <c r="G10" s="1905"/>
      <c r="H10" s="1905"/>
      <c r="I10" s="1905"/>
      <c r="J10" s="1905"/>
      <c r="K10" s="1905"/>
      <c r="L10" s="1905"/>
      <c r="M10" s="1905"/>
      <c r="N10" s="1905"/>
      <c r="O10" s="1198"/>
      <c r="P10" s="1199">
        <f>P11+P17+P21+P25</f>
        <v>0</v>
      </c>
      <c r="Q10" s="1200">
        <v>24</v>
      </c>
      <c r="R10" s="1201" t="str">
        <f>IF(P10&gt;=Q10,"OK","未充足")</f>
        <v>未充足</v>
      </c>
      <c r="S10" s="1200">
        <v>23</v>
      </c>
      <c r="T10" s="1202" t="str">
        <f>IF(P10&gt;=S10,"OK","未充足")</f>
        <v>未充足</v>
      </c>
      <c r="U10" s="392"/>
      <c r="V10" s="36"/>
      <c r="W10" s="503"/>
      <c r="X10" s="2146"/>
      <c r="Y10" s="2080"/>
      <c r="Z10" s="212" t="s">
        <v>143</v>
      </c>
      <c r="AA10" s="465"/>
      <c r="AB10" s="223"/>
      <c r="AC10" s="465"/>
      <c r="AD10" s="755"/>
      <c r="AE10" s="465"/>
      <c r="AF10" s="223"/>
      <c r="AG10" s="465"/>
      <c r="AH10" s="223"/>
      <c r="AI10" s="225">
        <v>2</v>
      </c>
      <c r="AJ10" s="218"/>
      <c r="AK10" s="129">
        <f>IF(AJ10&gt;0,AI10,0)</f>
        <v>0</v>
      </c>
      <c r="AL10" s="21"/>
      <c r="AM10" s="956"/>
      <c r="AN10" s="125"/>
      <c r="AO10" s="793" t="s">
        <v>253</v>
      </c>
      <c r="AP10" s="18"/>
      <c r="AQ10" s="18"/>
      <c r="AR10" s="2149"/>
      <c r="AS10" s="2084"/>
      <c r="AT10" s="2085"/>
      <c r="AU10" s="1087" t="s">
        <v>197</v>
      </c>
      <c r="AV10" s="1088" t="s">
        <v>291</v>
      </c>
      <c r="AW10" s="1089"/>
      <c r="AX10" s="1089"/>
      <c r="AY10" s="1089"/>
      <c r="AZ10" s="1089" t="s">
        <v>198</v>
      </c>
      <c r="BA10" s="1089"/>
      <c r="BB10" s="1089"/>
      <c r="BC10" s="1089"/>
      <c r="BD10" s="1089"/>
      <c r="BE10" s="1090"/>
      <c r="BF10" s="1091">
        <f>BD12+BD19+BD22+BD25+BD33</f>
        <v>0</v>
      </c>
      <c r="BG10" s="419"/>
      <c r="BH10" s="420"/>
      <c r="BI10" s="1085">
        <v>0</v>
      </c>
      <c r="BJ10" s="1086" t="str">
        <f>IF(BF10&gt;=BI10,"OK","未充足")</f>
        <v>OK</v>
      </c>
      <c r="BK10" s="164"/>
      <c r="BM10" s="2107" t="s">
        <v>50</v>
      </c>
      <c r="BN10" s="2107"/>
      <c r="BO10" s="2107"/>
      <c r="BP10" s="2107"/>
      <c r="BQ10" s="2107"/>
      <c r="BR10" s="2107"/>
      <c r="BS10" s="2107"/>
      <c r="BT10" s="2107"/>
      <c r="BU10" s="2107"/>
      <c r="BV10" s="33"/>
      <c r="BW10" s="33"/>
      <c r="BX10" s="33"/>
      <c r="BY10" s="12"/>
      <c r="BZ10" s="12"/>
    </row>
    <row r="11" spans="1:78" ht="13.5" customHeight="1" thickTop="1" thickBot="1">
      <c r="A11" s="39"/>
      <c r="B11" s="2144"/>
      <c r="C11" s="2086"/>
      <c r="D11" s="2108" t="s">
        <v>218</v>
      </c>
      <c r="E11" s="111" t="s">
        <v>222</v>
      </c>
      <c r="F11" s="8"/>
      <c r="G11" s="8"/>
      <c r="H11" s="8"/>
      <c r="I11" s="8"/>
      <c r="J11" s="9"/>
      <c r="K11" s="9"/>
      <c r="L11" s="9"/>
      <c r="M11" s="3"/>
      <c r="N11" s="25"/>
      <c r="O11" s="24"/>
      <c r="P11" s="132">
        <f>SUM(P12:P16)</f>
        <v>0</v>
      </c>
      <c r="Q11" s="1097">
        <f>SUM(N12:N16)</f>
        <v>10</v>
      </c>
      <c r="R11" s="562" t="str">
        <f>IF(SUM(P12:P16)=Q11,"OK","未充足")</f>
        <v>未充足</v>
      </c>
      <c r="S11" s="124"/>
      <c r="T11" s="493"/>
      <c r="U11" s="145"/>
      <c r="V11" s="36"/>
      <c r="W11" s="503"/>
      <c r="X11" s="2146"/>
      <c r="Y11" s="2080"/>
      <c r="Z11" s="213" t="s">
        <v>4</v>
      </c>
      <c r="AA11" s="463"/>
      <c r="AB11" s="210"/>
      <c r="AC11" s="463"/>
      <c r="AD11" s="756"/>
      <c r="AE11" s="463"/>
      <c r="AF11" s="652"/>
      <c r="AG11" s="471"/>
      <c r="AH11" s="210"/>
      <c r="AI11" s="72">
        <v>1</v>
      </c>
      <c r="AJ11" s="304"/>
      <c r="AK11" s="127">
        <f>IF(AJ11&gt;0,AI11,0)</f>
        <v>0</v>
      </c>
      <c r="AL11" s="23"/>
      <c r="AM11" s="962"/>
      <c r="AN11" s="53" t="s">
        <v>48</v>
      </c>
      <c r="AO11" s="121"/>
      <c r="AP11" s="18"/>
      <c r="AQ11" s="18"/>
      <c r="AR11" s="2149"/>
      <c r="AS11" s="2111" t="s">
        <v>41</v>
      </c>
      <c r="AT11" s="406"/>
      <c r="AU11" s="407" t="s">
        <v>56</v>
      </c>
      <c r="AV11" s="1883" t="s">
        <v>236</v>
      </c>
      <c r="AW11" s="1884"/>
      <c r="AX11" s="1884"/>
      <c r="AY11" s="1884"/>
      <c r="AZ11" s="1884"/>
      <c r="BA11" s="1884"/>
      <c r="BB11" s="1884"/>
      <c r="BC11" s="1884"/>
      <c r="BD11" s="484"/>
      <c r="BE11" s="485"/>
      <c r="BF11" s="408">
        <f>BF12+BF19+BF22</f>
        <v>0</v>
      </c>
      <c r="BG11" s="409">
        <f>BG12+BG19+BG22</f>
        <v>9</v>
      </c>
      <c r="BH11" s="567" t="str">
        <f>IF(BF11&gt;=BG11,"OK","未充足")</f>
        <v>未充足</v>
      </c>
      <c r="BI11" s="410">
        <v>7</v>
      </c>
      <c r="BJ11" s="569" t="str">
        <f>IF(AND(BF11&gt;=BI11,BJ12="OK"),"OK","未充足")</f>
        <v>未充足</v>
      </c>
      <c r="BK11" s="164"/>
      <c r="BM11" s="680" t="s">
        <v>51</v>
      </c>
      <c r="BN11" s="862" t="s">
        <v>29</v>
      </c>
      <c r="BO11" s="893"/>
      <c r="BP11" s="838"/>
      <c r="BQ11" s="838" t="s">
        <v>256</v>
      </c>
      <c r="BR11" s="838"/>
      <c r="BS11" s="893"/>
      <c r="BT11" s="893"/>
      <c r="BU11" s="893">
        <f>BT12+BT19</f>
        <v>129</v>
      </c>
      <c r="BV11" s="12"/>
      <c r="BW11" s="35"/>
      <c r="BX11" s="19"/>
      <c r="BY11" s="12"/>
      <c r="BZ11" s="12"/>
    </row>
    <row r="12" spans="1:78" ht="13.5" customHeight="1" thickTop="1" thickBot="1">
      <c r="A12" s="39"/>
      <c r="B12" s="2144"/>
      <c r="C12" s="2086"/>
      <c r="D12" s="2109"/>
      <c r="E12" s="834" t="s">
        <v>121</v>
      </c>
      <c r="F12" s="729"/>
      <c r="G12" s="89"/>
      <c r="H12" s="88"/>
      <c r="I12" s="89"/>
      <c r="J12" s="96"/>
      <c r="K12" s="1129"/>
      <c r="L12" s="96"/>
      <c r="M12" s="89"/>
      <c r="N12" s="71">
        <v>2</v>
      </c>
      <c r="O12" s="103"/>
      <c r="P12" s="129">
        <f>IF(O12&gt;0,N12,0)</f>
        <v>0</v>
      </c>
      <c r="Q12" s="21"/>
      <c r="R12" s="863"/>
      <c r="S12" s="125"/>
      <c r="T12" s="1027"/>
      <c r="U12" s="145"/>
      <c r="V12" s="36"/>
      <c r="W12" s="503"/>
      <c r="X12" s="2146"/>
      <c r="Y12" s="2080"/>
      <c r="Z12" s="214" t="s">
        <v>144</v>
      </c>
      <c r="AA12" s="463"/>
      <c r="AB12" s="210"/>
      <c r="AC12" s="463"/>
      <c r="AD12" s="756"/>
      <c r="AE12" s="463"/>
      <c r="AF12" s="210"/>
      <c r="AG12" s="463"/>
      <c r="AH12" s="210"/>
      <c r="AI12" s="72">
        <v>2</v>
      </c>
      <c r="AJ12" s="304"/>
      <c r="AK12" s="127">
        <f>IF(AJ12&gt;0,AI12,0)</f>
        <v>0</v>
      </c>
      <c r="AL12" s="23"/>
      <c r="AM12" s="962"/>
      <c r="AN12" s="53"/>
      <c r="AO12" s="794" t="s">
        <v>253</v>
      </c>
      <c r="AP12" s="18"/>
      <c r="AQ12" s="18"/>
      <c r="AR12" s="2149"/>
      <c r="AS12" s="2112"/>
      <c r="AT12" s="369"/>
      <c r="AU12" s="481" t="s">
        <v>233</v>
      </c>
      <c r="AV12" s="292"/>
      <c r="AW12" s="292"/>
      <c r="AX12" s="292"/>
      <c r="AY12" s="1885" t="s">
        <v>202</v>
      </c>
      <c r="AZ12" s="1885"/>
      <c r="BA12" s="643">
        <f>IF((BF12-BG12)&gt;0,BF12-BG12,0)</f>
        <v>0</v>
      </c>
      <c r="BB12" s="1885" t="s">
        <v>97</v>
      </c>
      <c r="BC12" s="1885"/>
      <c r="BD12" s="482">
        <f>IF((BF12-BI12)&gt;0,BF12-BI12,0)</f>
        <v>0</v>
      </c>
      <c r="BE12" s="358"/>
      <c r="BF12" s="373">
        <f>SUM(BF13:BF18)</f>
        <v>0</v>
      </c>
      <c r="BG12" s="372">
        <f>SUM(BD13:BD17)</f>
        <v>5</v>
      </c>
      <c r="BH12" s="293"/>
      <c r="BI12" s="372">
        <f>SUM(BD13:BD17)</f>
        <v>5</v>
      </c>
      <c r="BJ12" s="1084" t="str">
        <f>IF(SUM(BF13:BF17)=5,"OK","未充足")</f>
        <v>未充足</v>
      </c>
      <c r="BK12" s="10"/>
      <c r="BM12" s="682"/>
      <c r="BN12" s="861" t="s">
        <v>245</v>
      </c>
      <c r="BO12" s="682"/>
      <c r="BP12" s="839"/>
      <c r="BQ12" s="839" t="s">
        <v>246</v>
      </c>
      <c r="BR12" s="839"/>
      <c r="BS12" s="682"/>
      <c r="BT12" s="683">
        <f>BS13+BS16</f>
        <v>105</v>
      </c>
      <c r="BU12" s="36"/>
      <c r="BV12" s="36"/>
      <c r="BW12" s="663"/>
      <c r="BX12" s="36"/>
      <c r="BY12" s="12"/>
      <c r="BZ12" s="12"/>
    </row>
    <row r="13" spans="1:78" ht="13.5" customHeight="1" thickBot="1">
      <c r="A13" s="39"/>
      <c r="B13" s="2144"/>
      <c r="C13" s="2086"/>
      <c r="D13" s="2109"/>
      <c r="E13" s="828" t="s">
        <v>122</v>
      </c>
      <c r="F13" s="85"/>
      <c r="G13" s="730"/>
      <c r="H13" s="85"/>
      <c r="I13" s="93"/>
      <c r="J13" s="95"/>
      <c r="K13" s="1133"/>
      <c r="L13" s="95"/>
      <c r="M13" s="93"/>
      <c r="N13" s="72">
        <v>2</v>
      </c>
      <c r="O13" s="104"/>
      <c r="P13" s="127">
        <f t="shared" ref="P13:P16" si="0">IF(O13&gt;0,N13,0)</f>
        <v>0</v>
      </c>
      <c r="Q13" s="23"/>
      <c r="R13" s="864"/>
      <c r="S13" s="53"/>
      <c r="T13" s="1008"/>
      <c r="U13" s="145"/>
      <c r="V13" s="36"/>
      <c r="W13" s="503"/>
      <c r="X13" s="2146"/>
      <c r="Y13" s="2080"/>
      <c r="Z13" s="214" t="s">
        <v>145</v>
      </c>
      <c r="AA13" s="463"/>
      <c r="AB13" s="210"/>
      <c r="AC13" s="463"/>
      <c r="AD13" s="756"/>
      <c r="AE13" s="463"/>
      <c r="AF13" s="652"/>
      <c r="AG13" s="471"/>
      <c r="AH13" s="210"/>
      <c r="AI13" s="72">
        <v>1</v>
      </c>
      <c r="AJ13" s="304"/>
      <c r="AK13" s="127">
        <f>IF(AJ13&gt;0,AI13,0)</f>
        <v>0</v>
      </c>
      <c r="AL13" s="23"/>
      <c r="AM13" s="959"/>
      <c r="AN13" s="53"/>
      <c r="AO13" s="121"/>
      <c r="AP13" s="18"/>
      <c r="AQ13" s="18"/>
      <c r="AR13" s="2149"/>
      <c r="AS13" s="2112"/>
      <c r="AT13" s="291"/>
      <c r="AU13" s="836" t="s">
        <v>62</v>
      </c>
      <c r="AV13" s="1043"/>
      <c r="AW13" s="224"/>
      <c r="AX13" s="1044"/>
      <c r="AY13" s="345"/>
      <c r="AZ13" s="1044"/>
      <c r="BA13" s="1045"/>
      <c r="BB13" s="1048"/>
      <c r="BC13" s="345"/>
      <c r="BD13" s="226">
        <v>1</v>
      </c>
      <c r="BE13" s="196"/>
      <c r="BF13" s="455">
        <f t="shared" ref="BF13:BF18" si="1">IF(BE13&gt;0,BD13,0)</f>
        <v>0</v>
      </c>
      <c r="BG13" s="456"/>
      <c r="BH13" s="869"/>
      <c r="BI13" s="636" t="s">
        <v>48</v>
      </c>
      <c r="BJ13" s="983"/>
      <c r="BK13" s="160"/>
      <c r="BM13" s="681" t="s">
        <v>52</v>
      </c>
      <c r="BN13" s="382"/>
      <c r="BO13" s="854" t="s">
        <v>195</v>
      </c>
      <c r="BP13" s="840"/>
      <c r="BQ13" s="840" t="s">
        <v>257</v>
      </c>
      <c r="BR13" s="840"/>
      <c r="BS13" s="711">
        <f>BR14+BR15</f>
        <v>53</v>
      </c>
      <c r="BT13" s="36"/>
      <c r="BU13" s="671"/>
      <c r="BV13" s="56"/>
      <c r="BW13" s="663"/>
      <c r="BX13" s="35"/>
      <c r="BY13" s="12"/>
      <c r="BZ13" s="12"/>
    </row>
    <row r="14" spans="1:78" ht="13.5" customHeight="1">
      <c r="A14" s="39"/>
      <c r="B14" s="2144"/>
      <c r="C14" s="2086"/>
      <c r="D14" s="2109"/>
      <c r="E14" s="829" t="s">
        <v>123</v>
      </c>
      <c r="F14" s="731"/>
      <c r="G14" s="93"/>
      <c r="H14" s="85"/>
      <c r="I14" s="93"/>
      <c r="J14" s="95"/>
      <c r="K14" s="1133"/>
      <c r="L14" s="95"/>
      <c r="M14" s="93"/>
      <c r="N14" s="72">
        <v>2</v>
      </c>
      <c r="O14" s="104"/>
      <c r="P14" s="127">
        <f t="shared" si="0"/>
        <v>0</v>
      </c>
      <c r="Q14" s="23"/>
      <c r="R14" s="864"/>
      <c r="S14" s="53"/>
      <c r="T14" s="1008"/>
      <c r="U14" s="145"/>
      <c r="V14" s="36"/>
      <c r="W14" s="503"/>
      <c r="X14" s="2146"/>
      <c r="Y14" s="2080"/>
      <c r="Z14" s="215" t="s">
        <v>146</v>
      </c>
      <c r="AA14" s="464"/>
      <c r="AB14" s="314"/>
      <c r="AC14" s="464"/>
      <c r="AD14" s="757"/>
      <c r="AE14" s="464"/>
      <c r="AF14" s="632"/>
      <c r="AG14" s="472"/>
      <c r="AH14" s="314"/>
      <c r="AI14" s="186">
        <v>1</v>
      </c>
      <c r="AJ14" s="331"/>
      <c r="AK14" s="188">
        <f>IF(AJ14&gt;0,AI14,0)</f>
        <v>0</v>
      </c>
      <c r="AL14" s="189"/>
      <c r="AM14" s="957"/>
      <c r="AN14" s="190" t="s">
        <v>48</v>
      </c>
      <c r="AO14" s="795" t="s">
        <v>253</v>
      </c>
      <c r="AP14" s="41"/>
      <c r="AQ14" s="18"/>
      <c r="AR14" s="2149"/>
      <c r="AS14" s="2112"/>
      <c r="AT14" s="291"/>
      <c r="AU14" s="837" t="s">
        <v>63</v>
      </c>
      <c r="AV14" s="469"/>
      <c r="AW14" s="1055"/>
      <c r="AX14" s="469"/>
      <c r="AY14" s="345"/>
      <c r="AZ14" s="469"/>
      <c r="BA14" s="1046"/>
      <c r="BB14" s="1049"/>
      <c r="BC14" s="345"/>
      <c r="BD14" s="638">
        <v>1</v>
      </c>
      <c r="BE14" s="349"/>
      <c r="BF14" s="457">
        <f t="shared" si="1"/>
        <v>0</v>
      </c>
      <c r="BG14" s="458"/>
      <c r="BH14" s="881"/>
      <c r="BI14" s="639" t="s">
        <v>48</v>
      </c>
      <c r="BJ14" s="984"/>
      <c r="BK14" s="12"/>
      <c r="BM14" s="707" t="s">
        <v>196</v>
      </c>
      <c r="BN14" s="708"/>
      <c r="BO14" s="709"/>
      <c r="BP14" s="710" t="s">
        <v>238</v>
      </c>
      <c r="BQ14" s="716"/>
      <c r="BR14" s="716">
        <v>26</v>
      </c>
      <c r="BS14" s="36"/>
      <c r="BT14" s="665"/>
      <c r="BU14" s="29"/>
      <c r="BV14" s="56"/>
      <c r="BW14" s="663"/>
      <c r="BX14" s="35"/>
      <c r="BY14" s="12"/>
      <c r="BZ14" s="12"/>
    </row>
    <row r="15" spans="1:78" ht="13.5" customHeight="1" thickBot="1">
      <c r="A15" s="39"/>
      <c r="B15" s="2144"/>
      <c r="C15" s="2086"/>
      <c r="D15" s="2109"/>
      <c r="E15" s="829" t="s">
        <v>124</v>
      </c>
      <c r="F15" s="85"/>
      <c r="G15" s="730"/>
      <c r="H15" s="85"/>
      <c r="I15" s="93"/>
      <c r="J15" s="95"/>
      <c r="K15" s="1133"/>
      <c r="L15" s="95"/>
      <c r="M15" s="93"/>
      <c r="N15" s="72">
        <v>2</v>
      </c>
      <c r="O15" s="104"/>
      <c r="P15" s="127">
        <f t="shared" si="0"/>
        <v>0</v>
      </c>
      <c r="Q15" s="23"/>
      <c r="R15" s="864"/>
      <c r="S15" s="53"/>
      <c r="T15" s="1008"/>
      <c r="U15" s="145"/>
      <c r="V15" s="36"/>
      <c r="W15" s="503"/>
      <c r="X15" s="2146"/>
      <c r="Y15" s="2080"/>
      <c r="Z15" s="332" t="s">
        <v>192</v>
      </c>
      <c r="AA15" s="470"/>
      <c r="AB15" s="224"/>
      <c r="AC15" s="470"/>
      <c r="AD15" s="745"/>
      <c r="AE15" s="470"/>
      <c r="AF15" s="224"/>
      <c r="AG15" s="470"/>
      <c r="AH15" s="224"/>
      <c r="AI15" s="305">
        <v>1</v>
      </c>
      <c r="AJ15" s="221"/>
      <c r="AK15" s="197">
        <f t="shared" ref="AK15:AK47" si="2">IF(AJ15&gt;0,AI15,0)</f>
        <v>0</v>
      </c>
      <c r="AL15" s="198"/>
      <c r="AM15" s="958"/>
      <c r="AN15" s="323"/>
      <c r="AO15" s="811" t="s">
        <v>253</v>
      </c>
      <c r="AP15" s="41"/>
      <c r="AQ15" s="18"/>
      <c r="AR15" s="2149"/>
      <c r="AS15" s="2112"/>
      <c r="AT15" s="291"/>
      <c r="AU15" s="837" t="s">
        <v>64</v>
      </c>
      <c r="AV15" s="469"/>
      <c r="AW15" s="345"/>
      <c r="AX15" s="775"/>
      <c r="AY15" s="345"/>
      <c r="AZ15" s="469"/>
      <c r="BA15" s="1046"/>
      <c r="BB15" s="1049"/>
      <c r="BC15" s="345"/>
      <c r="BD15" s="638">
        <v>1</v>
      </c>
      <c r="BE15" s="349"/>
      <c r="BF15" s="457">
        <f t="shared" si="1"/>
        <v>0</v>
      </c>
      <c r="BG15" s="458"/>
      <c r="BH15" s="881"/>
      <c r="BI15" s="639" t="s">
        <v>48</v>
      </c>
      <c r="BJ15" s="984"/>
      <c r="BK15" s="12"/>
      <c r="BM15" s="691" t="s">
        <v>53</v>
      </c>
      <c r="BN15" s="692"/>
      <c r="BO15" s="842"/>
      <c r="BP15" s="843" t="s">
        <v>258</v>
      </c>
      <c r="BQ15" s="717"/>
      <c r="BR15" s="717">
        <v>27</v>
      </c>
      <c r="BS15" s="37"/>
      <c r="BT15" s="665"/>
      <c r="BU15" s="29"/>
      <c r="BV15" s="56"/>
      <c r="BW15" s="663"/>
      <c r="BX15" s="35"/>
      <c r="BY15" s="12"/>
      <c r="BZ15" s="12"/>
    </row>
    <row r="16" spans="1:78" ht="13.5" customHeight="1" thickBot="1">
      <c r="A16" s="39"/>
      <c r="B16" s="2144"/>
      <c r="C16" s="2086"/>
      <c r="D16" s="2110"/>
      <c r="E16" s="835" t="s">
        <v>125</v>
      </c>
      <c r="F16" s="207"/>
      <c r="G16" s="272"/>
      <c r="H16" s="732"/>
      <c r="I16" s="272"/>
      <c r="J16" s="275"/>
      <c r="K16" s="1134"/>
      <c r="L16" s="275"/>
      <c r="M16" s="276"/>
      <c r="N16" s="173">
        <v>2</v>
      </c>
      <c r="O16" s="108"/>
      <c r="P16" s="137">
        <f t="shared" si="0"/>
        <v>0</v>
      </c>
      <c r="Q16" s="174"/>
      <c r="R16" s="865"/>
      <c r="S16" s="208"/>
      <c r="T16" s="1021"/>
      <c r="U16" s="392"/>
      <c r="V16" s="36"/>
      <c r="W16" s="503"/>
      <c r="X16" s="2146"/>
      <c r="Y16" s="2080"/>
      <c r="Z16" s="213" t="s">
        <v>32</v>
      </c>
      <c r="AA16" s="461"/>
      <c r="AB16" s="100"/>
      <c r="AC16" s="461"/>
      <c r="AD16" s="758"/>
      <c r="AE16" s="461"/>
      <c r="AF16" s="651"/>
      <c r="AG16" s="650"/>
      <c r="AH16" s="100"/>
      <c r="AI16" s="205">
        <v>1</v>
      </c>
      <c r="AJ16" s="220"/>
      <c r="AK16" s="140">
        <f t="shared" si="2"/>
        <v>0</v>
      </c>
      <c r="AL16" s="28"/>
      <c r="AM16" s="959"/>
      <c r="AN16" s="190" t="s">
        <v>48</v>
      </c>
      <c r="AO16" s="206"/>
      <c r="AP16" s="41"/>
      <c r="AQ16" s="18"/>
      <c r="AR16" s="2149"/>
      <c r="AS16" s="2112"/>
      <c r="AT16" s="291"/>
      <c r="AU16" s="637" t="s">
        <v>65</v>
      </c>
      <c r="AV16" s="469"/>
      <c r="AW16" s="345"/>
      <c r="AX16" s="469"/>
      <c r="AY16" s="1055"/>
      <c r="AZ16" s="469"/>
      <c r="BA16" s="1046"/>
      <c r="BB16" s="1049"/>
      <c r="BC16" s="345"/>
      <c r="BD16" s="638">
        <v>1</v>
      </c>
      <c r="BE16" s="349"/>
      <c r="BF16" s="457">
        <f t="shared" si="1"/>
        <v>0</v>
      </c>
      <c r="BG16" s="458"/>
      <c r="BH16" s="881"/>
      <c r="BI16" s="639" t="s">
        <v>48</v>
      </c>
      <c r="BJ16" s="1093" t="s">
        <v>252</v>
      </c>
      <c r="BK16" s="12"/>
      <c r="BM16" s="697" t="s">
        <v>54</v>
      </c>
      <c r="BN16" s="698"/>
      <c r="BO16" s="855" t="s">
        <v>39</v>
      </c>
      <c r="BP16" s="841"/>
      <c r="BQ16" s="844" t="s">
        <v>247</v>
      </c>
      <c r="BR16" s="712"/>
      <c r="BS16" s="712">
        <f>BR17+BR18</f>
        <v>52</v>
      </c>
      <c r="BT16" s="36"/>
      <c r="BU16" s="29"/>
      <c r="BV16" s="56"/>
      <c r="BW16" s="663"/>
      <c r="BX16" s="35"/>
      <c r="BY16" s="12"/>
      <c r="BZ16" s="12"/>
    </row>
    <row r="17" spans="1:78" ht="13.5" customHeight="1" thickBot="1">
      <c r="A17" s="39"/>
      <c r="B17" s="2144"/>
      <c r="C17" s="2086"/>
      <c r="D17" s="2114" t="s">
        <v>219</v>
      </c>
      <c r="E17" s="252" t="s">
        <v>223</v>
      </c>
      <c r="F17" s="253"/>
      <c r="G17" s="253"/>
      <c r="H17" s="253"/>
      <c r="I17" s="253"/>
      <c r="J17" s="253"/>
      <c r="K17" s="253"/>
      <c r="L17" s="253"/>
      <c r="M17" s="253"/>
      <c r="N17" s="254"/>
      <c r="O17" s="309"/>
      <c r="P17" s="255">
        <f>SUM(P18:P20)</f>
        <v>0</v>
      </c>
      <c r="Q17" s="1098">
        <f>SUM(N18:N20)</f>
        <v>4</v>
      </c>
      <c r="R17" s="494" t="str">
        <f>IF(SUM(P18:P20)&gt;=Q17,"OK","未充足")</f>
        <v>未充足</v>
      </c>
      <c r="S17" s="256"/>
      <c r="T17" s="257"/>
      <c r="U17" s="393"/>
      <c r="V17" s="36"/>
      <c r="W17" s="503"/>
      <c r="X17" s="2146"/>
      <c r="Y17" s="2080"/>
      <c r="Z17" s="215" t="s">
        <v>147</v>
      </c>
      <c r="AA17" s="464"/>
      <c r="AB17" s="314"/>
      <c r="AC17" s="464"/>
      <c r="AD17" s="757"/>
      <c r="AE17" s="464"/>
      <c r="AF17" s="653"/>
      <c r="AG17" s="464"/>
      <c r="AH17" s="314"/>
      <c r="AI17" s="186">
        <v>1</v>
      </c>
      <c r="AJ17" s="316"/>
      <c r="AK17" s="188">
        <f t="shared" si="2"/>
        <v>0</v>
      </c>
      <c r="AL17" s="189"/>
      <c r="AM17" s="960"/>
      <c r="AN17" s="190"/>
      <c r="AO17" s="191"/>
      <c r="AP17" s="41"/>
      <c r="AQ17" s="18"/>
      <c r="AR17" s="2149"/>
      <c r="AS17" s="2112"/>
      <c r="AT17" s="291"/>
      <c r="AU17" s="370" t="s">
        <v>66</v>
      </c>
      <c r="AV17" s="641"/>
      <c r="AW17" s="642"/>
      <c r="AX17" s="641"/>
      <c r="AY17" s="773"/>
      <c r="AZ17" s="641"/>
      <c r="BA17" s="1047"/>
      <c r="BB17" s="1050"/>
      <c r="BC17" s="642"/>
      <c r="BD17" s="297">
        <v>1</v>
      </c>
      <c r="BE17" s="107"/>
      <c r="BF17" s="179">
        <f t="shared" si="1"/>
        <v>0</v>
      </c>
      <c r="BG17" s="371"/>
      <c r="BH17" s="882"/>
      <c r="BI17" s="640" t="s">
        <v>48</v>
      </c>
      <c r="BJ17" s="1094" t="s">
        <v>252</v>
      </c>
      <c r="BK17" s="12"/>
      <c r="BM17" s="693" t="s">
        <v>230</v>
      </c>
      <c r="BN17" s="694"/>
      <c r="BO17" s="695"/>
      <c r="BP17" s="696" t="s">
        <v>36</v>
      </c>
      <c r="BQ17" s="718"/>
      <c r="BR17" s="718">
        <v>46</v>
      </c>
      <c r="BS17" s="29"/>
      <c r="BT17" s="665"/>
      <c r="BU17" s="29"/>
      <c r="BV17" s="56"/>
      <c r="BW17" s="663"/>
      <c r="BX17" s="35"/>
      <c r="BZ17" s="10"/>
    </row>
    <row r="18" spans="1:78" ht="13.5" customHeight="1" thickTop="1" thickBot="1">
      <c r="A18" s="39"/>
      <c r="B18" s="2144"/>
      <c r="C18" s="2086"/>
      <c r="D18" s="2115"/>
      <c r="E18" s="824" t="s">
        <v>126</v>
      </c>
      <c r="F18" s="733"/>
      <c r="G18" s="280"/>
      <c r="H18" s="308"/>
      <c r="I18" s="280"/>
      <c r="J18" s="308"/>
      <c r="K18" s="1135"/>
      <c r="L18" s="308"/>
      <c r="M18" s="185"/>
      <c r="N18" s="186">
        <v>2</v>
      </c>
      <c r="O18" s="310"/>
      <c r="P18" s="188">
        <f t="shared" ref="P18:P20" si="3">IF(O18&gt;0,N18,0)</f>
        <v>0</v>
      </c>
      <c r="Q18" s="189"/>
      <c r="R18" s="866"/>
      <c r="S18" s="190"/>
      <c r="T18" s="788" t="s">
        <v>252</v>
      </c>
      <c r="U18" s="145"/>
      <c r="V18" s="36"/>
      <c r="W18" s="503"/>
      <c r="X18" s="2146"/>
      <c r="Y18" s="2080"/>
      <c r="Z18" s="216" t="s">
        <v>148</v>
      </c>
      <c r="AA18" s="470"/>
      <c r="AB18" s="224"/>
      <c r="AC18" s="470"/>
      <c r="AD18" s="224"/>
      <c r="AE18" s="759"/>
      <c r="AF18" s="224"/>
      <c r="AG18" s="470"/>
      <c r="AH18" s="224"/>
      <c r="AI18" s="305">
        <v>2</v>
      </c>
      <c r="AJ18" s="221"/>
      <c r="AK18" s="197">
        <f t="shared" si="2"/>
        <v>0</v>
      </c>
      <c r="AL18" s="198"/>
      <c r="AM18" s="961"/>
      <c r="AN18" s="330"/>
      <c r="AO18" s="811" t="s">
        <v>253</v>
      </c>
      <c r="AP18" s="41"/>
      <c r="AQ18" s="18"/>
      <c r="AR18" s="2149"/>
      <c r="AS18" s="2112"/>
      <c r="AT18" s="627"/>
      <c r="AU18" s="784" t="s">
        <v>67</v>
      </c>
      <c r="AV18" s="468"/>
      <c r="AW18" s="91"/>
      <c r="AX18" s="468"/>
      <c r="AY18" s="91"/>
      <c r="AZ18" s="776"/>
      <c r="BA18" s="101"/>
      <c r="BB18" s="468"/>
      <c r="BC18" s="91"/>
      <c r="BD18" s="754">
        <v>1</v>
      </c>
      <c r="BE18" s="105"/>
      <c r="BF18" s="128">
        <f t="shared" si="1"/>
        <v>0</v>
      </c>
      <c r="BG18" s="787" t="s">
        <v>251</v>
      </c>
      <c r="BH18" s="883"/>
      <c r="BI18" s="423"/>
      <c r="BJ18" s="985"/>
      <c r="BK18" s="161"/>
      <c r="BM18" s="618" t="s">
        <v>231</v>
      </c>
      <c r="BN18" s="684"/>
      <c r="BO18" s="685"/>
      <c r="BP18" s="686" t="s">
        <v>239</v>
      </c>
      <c r="BQ18" s="719"/>
      <c r="BR18" s="719">
        <v>6</v>
      </c>
      <c r="BS18" s="57"/>
      <c r="BT18" s="687"/>
      <c r="BU18" s="29"/>
      <c r="BV18" s="56"/>
      <c r="BW18" s="663"/>
      <c r="BX18" s="35"/>
      <c r="BY18" s="12"/>
      <c r="BZ18" s="12"/>
    </row>
    <row r="19" spans="1:78" ht="13.5" customHeight="1" thickBot="1">
      <c r="A19" s="39"/>
      <c r="B19" s="2144"/>
      <c r="C19" s="2086"/>
      <c r="D19" s="2115"/>
      <c r="E19" s="824" t="s">
        <v>127</v>
      </c>
      <c r="F19" s="320"/>
      <c r="G19" s="734"/>
      <c r="H19" s="222"/>
      <c r="I19" s="201"/>
      <c r="J19" s="222"/>
      <c r="K19" s="201"/>
      <c r="L19" s="222"/>
      <c r="M19" s="201"/>
      <c r="N19" s="305">
        <v>1</v>
      </c>
      <c r="O19" s="196"/>
      <c r="P19" s="197">
        <f t="shared" si="3"/>
        <v>0</v>
      </c>
      <c r="Q19" s="198"/>
      <c r="R19" s="867"/>
      <c r="S19" s="330"/>
      <c r="T19" s="789" t="s">
        <v>252</v>
      </c>
      <c r="U19" s="393"/>
      <c r="V19" s="36"/>
      <c r="W19" s="503"/>
      <c r="X19" s="2146"/>
      <c r="Y19" s="2080"/>
      <c r="Z19" s="216" t="s">
        <v>149</v>
      </c>
      <c r="AA19" s="470"/>
      <c r="AB19" s="224"/>
      <c r="AC19" s="470"/>
      <c r="AD19" s="224"/>
      <c r="AE19" s="759"/>
      <c r="AF19" s="657"/>
      <c r="AG19" s="473"/>
      <c r="AH19" s="224"/>
      <c r="AI19" s="305">
        <v>1</v>
      </c>
      <c r="AJ19" s="221"/>
      <c r="AK19" s="197">
        <f t="shared" si="2"/>
        <v>0</v>
      </c>
      <c r="AL19" s="198"/>
      <c r="AM19" s="958"/>
      <c r="AN19" s="190" t="s">
        <v>48</v>
      </c>
      <c r="AO19" s="324" t="s">
        <v>220</v>
      </c>
      <c r="AP19" s="41"/>
      <c r="AQ19" s="18"/>
      <c r="AR19" s="2149"/>
      <c r="AS19" s="2112"/>
      <c r="AT19" s="367"/>
      <c r="AU19" s="227" t="s">
        <v>234</v>
      </c>
      <c r="AV19" s="52"/>
      <c r="AW19" s="52"/>
      <c r="AX19" s="52"/>
      <c r="AY19" s="2117" t="s">
        <v>200</v>
      </c>
      <c r="AZ19" s="2117"/>
      <c r="BA19" s="483">
        <f>IF((BF19-BG19)&gt;0,BF19-BG19,0)</f>
        <v>0</v>
      </c>
      <c r="BB19" s="2117" t="s">
        <v>201</v>
      </c>
      <c r="BC19" s="2117"/>
      <c r="BD19" s="417">
        <f>IF((BF19-BI19)&gt;0,BF19-BI19,0)</f>
        <v>0</v>
      </c>
      <c r="BE19" s="302"/>
      <c r="BF19" s="228">
        <f>BF20+BF21</f>
        <v>0</v>
      </c>
      <c r="BG19" s="229">
        <f>BD20+BD21</f>
        <v>3</v>
      </c>
      <c r="BH19" s="149" t="str">
        <f>IF(BF19&gt;=BG19,"OK","未充足")</f>
        <v>未充足</v>
      </c>
      <c r="BI19" s="230">
        <f>BD20</f>
        <v>1</v>
      </c>
      <c r="BJ19" s="570" t="str">
        <f>IF(BF20=1,"OK","未充足")</f>
        <v>未充足</v>
      </c>
      <c r="BK19" s="164"/>
      <c r="BM19" s="688" t="s">
        <v>55</v>
      </c>
      <c r="BN19" s="860" t="s">
        <v>190</v>
      </c>
      <c r="BO19" s="853"/>
      <c r="BP19" s="689"/>
      <c r="BQ19" s="845" t="s">
        <v>249</v>
      </c>
      <c r="BR19" s="689"/>
      <c r="BS19" s="689"/>
      <c r="BT19" s="690">
        <f>BS20+BS24+BS25+BS26</f>
        <v>24</v>
      </c>
      <c r="BU19" s="36"/>
      <c r="BV19" s="667"/>
      <c r="BW19" s="663"/>
      <c r="BX19" s="35"/>
      <c r="BY19" s="12"/>
      <c r="BZ19" s="12"/>
    </row>
    <row r="20" spans="1:78" ht="13.5" customHeight="1" thickTop="1" thickBot="1">
      <c r="A20" s="39"/>
      <c r="B20" s="2144"/>
      <c r="C20" s="2086"/>
      <c r="D20" s="2116"/>
      <c r="E20" s="833" t="s">
        <v>128</v>
      </c>
      <c r="F20" s="94"/>
      <c r="G20" s="735"/>
      <c r="H20" s="97"/>
      <c r="I20" s="87"/>
      <c r="J20" s="97"/>
      <c r="K20" s="87"/>
      <c r="L20" s="97"/>
      <c r="M20" s="92"/>
      <c r="N20" s="205">
        <v>1</v>
      </c>
      <c r="O20" s="105"/>
      <c r="P20" s="126">
        <f t="shared" si="3"/>
        <v>0</v>
      </c>
      <c r="Q20" s="28"/>
      <c r="R20" s="868"/>
      <c r="S20" s="125"/>
      <c r="T20" s="791" t="s">
        <v>252</v>
      </c>
      <c r="U20" s="392"/>
      <c r="V20" s="36"/>
      <c r="W20" s="503"/>
      <c r="X20" s="2146"/>
      <c r="Y20" s="2080"/>
      <c r="Z20" s="213" t="s">
        <v>33</v>
      </c>
      <c r="AA20" s="461"/>
      <c r="AB20" s="100"/>
      <c r="AC20" s="461"/>
      <c r="AD20" s="758"/>
      <c r="AE20" s="461"/>
      <c r="AF20" s="100"/>
      <c r="AG20" s="461"/>
      <c r="AH20" s="100"/>
      <c r="AI20" s="205">
        <v>2</v>
      </c>
      <c r="AJ20" s="220"/>
      <c r="AK20" s="140">
        <f t="shared" si="2"/>
        <v>0</v>
      </c>
      <c r="AL20" s="28"/>
      <c r="AM20" s="959"/>
      <c r="AN20" s="125"/>
      <c r="AO20" s="122"/>
      <c r="AP20" s="41"/>
      <c r="AQ20" s="18"/>
      <c r="AR20" s="2149"/>
      <c r="AS20" s="2112"/>
      <c r="AT20" s="368"/>
      <c r="AU20" s="834" t="s">
        <v>68</v>
      </c>
      <c r="AV20" s="1041"/>
      <c r="AW20" s="774"/>
      <c r="AX20" s="1041"/>
      <c r="AY20" s="658"/>
      <c r="AZ20" s="1041"/>
      <c r="BA20" s="1040"/>
      <c r="BB20" s="1039"/>
      <c r="BC20" s="658"/>
      <c r="BD20" s="357">
        <v>1</v>
      </c>
      <c r="BE20" s="656"/>
      <c r="BF20" s="197">
        <f>IF(BE20&gt;0,BD20,0)</f>
        <v>0</v>
      </c>
      <c r="BG20" s="356"/>
      <c r="BH20" s="884"/>
      <c r="BI20" s="424" t="s">
        <v>48</v>
      </c>
      <c r="BJ20" s="986"/>
      <c r="BK20" s="164"/>
      <c r="BM20" s="699" t="s">
        <v>56</v>
      </c>
      <c r="BN20" s="700"/>
      <c r="BO20" s="856" t="s">
        <v>41</v>
      </c>
      <c r="BP20" s="700"/>
      <c r="BQ20" s="846" t="s">
        <v>248</v>
      </c>
      <c r="BR20" s="713"/>
      <c r="BS20" s="713">
        <v>9</v>
      </c>
      <c r="BT20" s="665"/>
      <c r="BU20" s="58"/>
      <c r="BV20" s="667"/>
      <c r="BW20" s="663"/>
      <c r="BX20" s="35"/>
      <c r="BY20" s="12"/>
      <c r="BZ20" s="10"/>
    </row>
    <row r="21" spans="1:78" ht="13.5" customHeight="1" thickBot="1">
      <c r="A21" s="39"/>
      <c r="B21" s="2144"/>
      <c r="C21" s="2086"/>
      <c r="D21" s="258"/>
      <c r="E21" s="259" t="s">
        <v>224</v>
      </c>
      <c r="F21" s="260"/>
      <c r="G21" s="260"/>
      <c r="H21" s="260"/>
      <c r="I21" s="260"/>
      <c r="J21" s="260"/>
      <c r="K21" s="260"/>
      <c r="L21" s="260"/>
      <c r="M21" s="260"/>
      <c r="N21" s="55"/>
      <c r="O21" s="616"/>
      <c r="P21" s="138">
        <f>SUM(P22:P24)</f>
        <v>0</v>
      </c>
      <c r="Q21" s="1099">
        <f>SUM(N22:N24)</f>
        <v>4</v>
      </c>
      <c r="R21" s="150" t="str">
        <f>IF(SUM(P22:P24)&gt;=Q21,"OK","未充足")</f>
        <v>未充足</v>
      </c>
      <c r="S21" s="79"/>
      <c r="T21" s="157"/>
      <c r="U21" s="145"/>
      <c r="V21" s="36"/>
      <c r="W21" s="503"/>
      <c r="X21" s="2146"/>
      <c r="Y21" s="2080"/>
      <c r="Z21" s="215" t="s">
        <v>150</v>
      </c>
      <c r="AA21" s="464"/>
      <c r="AB21" s="314"/>
      <c r="AC21" s="464"/>
      <c r="AD21" s="314"/>
      <c r="AE21" s="760"/>
      <c r="AF21" s="314"/>
      <c r="AG21" s="464"/>
      <c r="AH21" s="314"/>
      <c r="AI21" s="186">
        <v>2</v>
      </c>
      <c r="AJ21" s="316"/>
      <c r="AK21" s="188">
        <f t="shared" si="2"/>
        <v>0</v>
      </c>
      <c r="AL21" s="189"/>
      <c r="AM21" s="1095" t="s">
        <v>296</v>
      </c>
      <c r="AN21" s="190" t="s">
        <v>48</v>
      </c>
      <c r="AO21" s="324" t="s">
        <v>220</v>
      </c>
      <c r="AP21" s="41"/>
      <c r="AQ21" s="18"/>
      <c r="AR21" s="2149"/>
      <c r="AS21" s="2112"/>
      <c r="AT21" s="290"/>
      <c r="AU21" s="178" t="s">
        <v>69</v>
      </c>
      <c r="AV21" s="468"/>
      <c r="AW21" s="91"/>
      <c r="AX21" s="468"/>
      <c r="AY21" s="91"/>
      <c r="AZ21" s="1042"/>
      <c r="BA21" s="91"/>
      <c r="BB21" s="629"/>
      <c r="BC21" s="100"/>
      <c r="BD21" s="82">
        <v>2</v>
      </c>
      <c r="BE21" s="105"/>
      <c r="BF21" s="126">
        <f>IF(BE21&gt;0,BD21,0)</f>
        <v>0</v>
      </c>
      <c r="BG21" s="125" t="s">
        <v>48</v>
      </c>
      <c r="BH21" s="885"/>
      <c r="BI21" s="425"/>
      <c r="BJ21" s="976" t="s">
        <v>284</v>
      </c>
      <c r="BK21" s="12"/>
      <c r="BM21" s="677" t="s">
        <v>233</v>
      </c>
      <c r="BN21" s="672"/>
      <c r="BO21" s="678"/>
      <c r="BP21" s="679" t="s">
        <v>241</v>
      </c>
      <c r="BQ21" s="29"/>
      <c r="BR21" s="29">
        <v>5</v>
      </c>
      <c r="BS21" s="29"/>
      <c r="BT21" s="665"/>
      <c r="BU21" s="58"/>
      <c r="BV21" s="663"/>
      <c r="BW21" s="663"/>
      <c r="BX21" s="663"/>
      <c r="BY21" s="12"/>
      <c r="BZ21" s="12"/>
    </row>
    <row r="22" spans="1:78" ht="13.5" customHeight="1" thickTop="1" thickBot="1">
      <c r="A22" s="39"/>
      <c r="B22" s="2144"/>
      <c r="C22" s="2086"/>
      <c r="D22" s="258"/>
      <c r="E22" s="828" t="s">
        <v>115</v>
      </c>
      <c r="F22" s="320"/>
      <c r="G22" s="280"/>
      <c r="H22" s="739"/>
      <c r="I22" s="280"/>
      <c r="J22" s="222"/>
      <c r="K22" s="1135"/>
      <c r="L22" s="222"/>
      <c r="M22" s="280"/>
      <c r="N22" s="202">
        <v>2</v>
      </c>
      <c r="O22" s="310"/>
      <c r="P22" s="203">
        <f t="shared" ref="P22:P24" si="4">IF(O22&gt;0,N22,0)</f>
        <v>0</v>
      </c>
      <c r="Q22" s="198"/>
      <c r="R22" s="866"/>
      <c r="S22" s="190"/>
      <c r="T22" s="1024"/>
      <c r="U22" s="145"/>
      <c r="V22" s="36"/>
      <c r="W22" s="503"/>
      <c r="X22" s="2146"/>
      <c r="Y22" s="2080"/>
      <c r="Z22" s="216" t="s">
        <v>151</v>
      </c>
      <c r="AA22" s="470"/>
      <c r="AB22" s="224"/>
      <c r="AC22" s="470"/>
      <c r="AD22" s="224"/>
      <c r="AE22" s="759"/>
      <c r="AF22" s="224"/>
      <c r="AG22" s="470"/>
      <c r="AH22" s="224"/>
      <c r="AI22" s="305">
        <v>2</v>
      </c>
      <c r="AJ22" s="221"/>
      <c r="AK22" s="197">
        <f t="shared" si="2"/>
        <v>0</v>
      </c>
      <c r="AL22" s="198"/>
      <c r="AM22" s="870"/>
      <c r="AN22" s="323"/>
      <c r="AO22" s="811" t="s">
        <v>253</v>
      </c>
      <c r="AP22" s="41"/>
      <c r="AQ22" s="18"/>
      <c r="AR22" s="2149"/>
      <c r="AS22" s="2112"/>
      <c r="AT22" s="2118" t="s">
        <v>129</v>
      </c>
      <c r="AU22" s="411" t="s">
        <v>235</v>
      </c>
      <c r="AV22" s="412"/>
      <c r="AW22" s="412"/>
      <c r="AX22" s="412"/>
      <c r="AY22" s="2087" t="s">
        <v>202</v>
      </c>
      <c r="AZ22" s="2087"/>
      <c r="BA22" s="938">
        <f>IF((BF22-BG22)&gt;0,BF22-BG22,0)</f>
        <v>0</v>
      </c>
      <c r="BB22" s="2088" t="s">
        <v>97</v>
      </c>
      <c r="BC22" s="2088"/>
      <c r="BD22" s="939">
        <f>IF((BF22-BI22)&gt;0,BF22-BI22,0)</f>
        <v>0</v>
      </c>
      <c r="BE22" s="413"/>
      <c r="BF22" s="414">
        <f>SUM(BF23:BF24)</f>
        <v>0</v>
      </c>
      <c r="BG22" s="415">
        <v>1</v>
      </c>
      <c r="BH22" s="566" t="str">
        <f>IF(BF22&gt;=BG22,"OK","未充足")</f>
        <v>未充足</v>
      </c>
      <c r="BI22" s="416">
        <v>1</v>
      </c>
      <c r="BJ22" s="571" t="str">
        <f>IF(BF22&gt;=BI22,"OK","未充足")</f>
        <v>未充足</v>
      </c>
      <c r="BK22" s="12"/>
      <c r="BM22" s="673" t="s">
        <v>234</v>
      </c>
      <c r="BN22" s="674"/>
      <c r="BO22" s="676"/>
      <c r="BP22" s="675" t="s">
        <v>242</v>
      </c>
      <c r="BQ22" s="29"/>
      <c r="BR22" s="29">
        <v>3</v>
      </c>
      <c r="BS22" s="29"/>
      <c r="BT22" s="665"/>
      <c r="BU22" s="58"/>
      <c r="BV22" s="667"/>
      <c r="BW22" s="663"/>
      <c r="BX22" s="35"/>
      <c r="BY22" s="12"/>
      <c r="BZ22" s="12"/>
    </row>
    <row r="23" spans="1:78" ht="13.5" customHeight="1" thickTop="1" thickBot="1">
      <c r="A23" s="39"/>
      <c r="B23" s="2144"/>
      <c r="C23" s="2086"/>
      <c r="D23" s="258"/>
      <c r="E23" s="827" t="s">
        <v>116</v>
      </c>
      <c r="F23" s="738"/>
      <c r="G23" s="92"/>
      <c r="H23" s="97"/>
      <c r="I23" s="92"/>
      <c r="J23" s="97"/>
      <c r="K23" s="92"/>
      <c r="L23" s="97"/>
      <c r="M23" s="92"/>
      <c r="N23" s="78">
        <v>1</v>
      </c>
      <c r="O23" s="106"/>
      <c r="P23" s="126">
        <f t="shared" si="4"/>
        <v>0</v>
      </c>
      <c r="Q23" s="28"/>
      <c r="R23" s="867"/>
      <c r="S23" s="330"/>
      <c r="T23" s="1010"/>
      <c r="U23" s="392"/>
      <c r="V23" s="36"/>
      <c r="W23" s="503"/>
      <c r="X23" s="2146"/>
      <c r="Y23" s="2080"/>
      <c r="Z23" s="216" t="s">
        <v>152</v>
      </c>
      <c r="AA23" s="470"/>
      <c r="AB23" s="224"/>
      <c r="AC23" s="470"/>
      <c r="AD23" s="224"/>
      <c r="AE23" s="759"/>
      <c r="AF23" s="224"/>
      <c r="AG23" s="470"/>
      <c r="AH23" s="224"/>
      <c r="AI23" s="305">
        <v>2</v>
      </c>
      <c r="AJ23" s="221"/>
      <c r="AK23" s="197">
        <f t="shared" si="2"/>
        <v>0</v>
      </c>
      <c r="AL23" s="198"/>
      <c r="AM23" s="879"/>
      <c r="AN23" s="198"/>
      <c r="AO23" s="811" t="s">
        <v>253</v>
      </c>
      <c r="AP23" s="41"/>
      <c r="AQ23" s="18"/>
      <c r="AR23" s="2149"/>
      <c r="AS23" s="2112"/>
      <c r="AT23" s="2119"/>
      <c r="AU23" s="27" t="s">
        <v>172</v>
      </c>
      <c r="AV23" s="1033"/>
      <c r="AW23" s="755"/>
      <c r="AX23" s="465"/>
      <c r="AY23" s="223"/>
      <c r="AZ23" s="465"/>
      <c r="BA23" s="1035"/>
      <c r="BB23" s="1037"/>
      <c r="BC23" s="210"/>
      <c r="BD23" s="74">
        <v>1</v>
      </c>
      <c r="BE23" s="103"/>
      <c r="BF23" s="136">
        <f>IF(BE23&gt;0,BD23,0)</f>
        <v>0</v>
      </c>
      <c r="BG23" s="23"/>
      <c r="BH23" s="892"/>
      <c r="BI23" s="424" t="s">
        <v>194</v>
      </c>
      <c r="BJ23" s="986"/>
      <c r="BK23" s="12"/>
      <c r="BM23" s="555" t="s">
        <v>235</v>
      </c>
      <c r="BN23" s="37"/>
      <c r="BO23" s="701"/>
      <c r="BP23" s="609" t="s">
        <v>243</v>
      </c>
      <c r="BQ23" s="57"/>
      <c r="BR23" s="57">
        <v>1</v>
      </c>
      <c r="BS23" s="57"/>
      <c r="BT23" s="665"/>
      <c r="BU23" s="58"/>
      <c r="BV23" s="668"/>
      <c r="BW23" s="663"/>
      <c r="BX23" s="663"/>
      <c r="BY23" s="12"/>
      <c r="BZ23" s="12"/>
    </row>
    <row r="24" spans="1:78" ht="13.5" customHeight="1" thickBot="1">
      <c r="A24" s="39"/>
      <c r="B24" s="2144"/>
      <c r="C24" s="2086"/>
      <c r="D24" s="281"/>
      <c r="E24" s="204" t="s">
        <v>117</v>
      </c>
      <c r="F24" s="207"/>
      <c r="G24" s="272"/>
      <c r="H24" s="275"/>
      <c r="I24" s="272"/>
      <c r="J24" s="740"/>
      <c r="K24" s="272"/>
      <c r="L24" s="275"/>
      <c r="M24" s="272"/>
      <c r="N24" s="199">
        <v>1</v>
      </c>
      <c r="O24" s="108"/>
      <c r="P24" s="137">
        <f t="shared" si="4"/>
        <v>0</v>
      </c>
      <c r="Q24" s="174"/>
      <c r="R24" s="868"/>
      <c r="S24" s="125"/>
      <c r="T24" s="1023"/>
      <c r="U24" s="145"/>
      <c r="V24" s="36"/>
      <c r="W24" s="503"/>
      <c r="X24" s="2146"/>
      <c r="Y24" s="2080"/>
      <c r="Z24" s="216" t="s">
        <v>153</v>
      </c>
      <c r="AA24" s="461"/>
      <c r="AB24" s="100"/>
      <c r="AC24" s="461"/>
      <c r="AD24" s="100"/>
      <c r="AE24" s="761"/>
      <c r="AF24" s="100"/>
      <c r="AG24" s="461"/>
      <c r="AH24" s="100"/>
      <c r="AI24" s="205">
        <v>2</v>
      </c>
      <c r="AJ24" s="220"/>
      <c r="AK24" s="140">
        <f t="shared" si="2"/>
        <v>0</v>
      </c>
      <c r="AL24" s="28"/>
      <c r="AM24" s="879"/>
      <c r="AN24" s="195"/>
      <c r="AO24" s="811" t="s">
        <v>253</v>
      </c>
      <c r="AP24" s="18"/>
      <c r="AQ24" s="18"/>
      <c r="AR24" s="2149"/>
      <c r="AS24" s="2113"/>
      <c r="AT24" s="2120"/>
      <c r="AU24" s="785" t="s">
        <v>173</v>
      </c>
      <c r="AV24" s="1034"/>
      <c r="AW24" s="1032"/>
      <c r="AX24" s="467"/>
      <c r="AY24" s="211"/>
      <c r="AZ24" s="467"/>
      <c r="BA24" s="1036"/>
      <c r="BB24" s="1038"/>
      <c r="BC24" s="210"/>
      <c r="BD24" s="74">
        <v>1</v>
      </c>
      <c r="BE24" s="108"/>
      <c r="BF24" s="127">
        <f>IF(BE24&gt;0,BD24,0)</f>
        <v>0</v>
      </c>
      <c r="BG24" s="23"/>
      <c r="BH24" s="892"/>
      <c r="BI24" s="424" t="s">
        <v>194</v>
      </c>
      <c r="BJ24" s="987"/>
      <c r="BK24" s="12"/>
      <c r="BM24" s="702" t="s">
        <v>57</v>
      </c>
      <c r="BN24" s="703"/>
      <c r="BO24" s="857" t="s">
        <v>191</v>
      </c>
      <c r="BP24" s="703"/>
      <c r="BQ24" s="714"/>
      <c r="BR24" s="714"/>
      <c r="BS24" s="714">
        <v>2</v>
      </c>
      <c r="BT24" s="665"/>
      <c r="BU24" s="58"/>
      <c r="BV24" s="667"/>
      <c r="BW24" s="663"/>
      <c r="BX24" s="35"/>
      <c r="BY24" s="12"/>
    </row>
    <row r="25" spans="1:78" ht="13.5" customHeight="1" thickTop="1" thickBot="1">
      <c r="A25" s="39"/>
      <c r="B25" s="2144"/>
      <c r="C25" s="2086"/>
      <c r="D25" s="2089" t="s">
        <v>188</v>
      </c>
      <c r="E25" s="261" t="s">
        <v>225</v>
      </c>
      <c r="F25" s="262"/>
      <c r="G25" s="262"/>
      <c r="H25" s="262"/>
      <c r="I25" s="262"/>
      <c r="J25" s="262"/>
      <c r="K25" s="262"/>
      <c r="L25" s="262"/>
      <c r="M25" s="262"/>
      <c r="N25" s="263"/>
      <c r="O25" s="311"/>
      <c r="P25" s="426">
        <f>SUM(P26:P28)</f>
        <v>0</v>
      </c>
      <c r="Q25" s="1100">
        <f>SUM(N26:N28)</f>
        <v>6</v>
      </c>
      <c r="R25" s="495" t="str">
        <f>IF(SUM(P26:P28)&gt;=Q25,"OK","未充足")</f>
        <v>未充足</v>
      </c>
      <c r="S25" s="264"/>
      <c r="T25" s="282"/>
      <c r="U25" s="394"/>
      <c r="V25" s="36"/>
      <c r="W25" s="503"/>
      <c r="X25" s="2146"/>
      <c r="Y25" s="2080"/>
      <c r="Z25" s="332" t="s">
        <v>154</v>
      </c>
      <c r="AA25" s="464"/>
      <c r="AB25" s="314"/>
      <c r="AC25" s="464"/>
      <c r="AD25" s="314"/>
      <c r="AE25" s="762"/>
      <c r="AF25" s="314"/>
      <c r="AG25" s="464"/>
      <c r="AH25" s="314"/>
      <c r="AI25" s="186">
        <v>2</v>
      </c>
      <c r="AJ25" s="316"/>
      <c r="AK25" s="188">
        <f t="shared" si="2"/>
        <v>0</v>
      </c>
      <c r="AL25" s="189"/>
      <c r="AM25" s="879"/>
      <c r="AN25" s="189"/>
      <c r="AO25" s="811" t="s">
        <v>253</v>
      </c>
      <c r="AP25" s="18"/>
      <c r="AQ25" s="18"/>
      <c r="AR25" s="2149"/>
      <c r="AS25" s="2306" t="s">
        <v>191</v>
      </c>
      <c r="AT25" s="2093"/>
      <c r="AU25" s="387" t="s">
        <v>57</v>
      </c>
      <c r="AV25" s="1912"/>
      <c r="AW25" s="1913"/>
      <c r="AX25" s="1913"/>
      <c r="AY25" s="1914" t="s">
        <v>202</v>
      </c>
      <c r="AZ25" s="1914"/>
      <c r="BA25" s="1056">
        <f>IF((BF25-BG25)&gt;0,BF25-BG25,0)</f>
        <v>0</v>
      </c>
      <c r="BB25" s="1914" t="s">
        <v>97</v>
      </c>
      <c r="BC25" s="1914"/>
      <c r="BD25" s="946">
        <f>IF((BF25-BI25)&gt;0,BF25-BI25,0)</f>
        <v>0</v>
      </c>
      <c r="BE25" s="303"/>
      <c r="BF25" s="232">
        <f>SUM(BF26:BF32)</f>
        <v>0</v>
      </c>
      <c r="BG25" s="233">
        <v>2</v>
      </c>
      <c r="BH25" s="565" t="str">
        <f>IF(AND(BF25&gt;=BG25,BF26=1),"OK","未充足")</f>
        <v>未充足</v>
      </c>
      <c r="BI25" s="141">
        <v>1</v>
      </c>
      <c r="BJ25" s="572" t="str">
        <f>IF(BF25&gt;=BI25,"OK","未充足")</f>
        <v>未充足</v>
      </c>
      <c r="BK25" s="10"/>
      <c r="BM25" s="704" t="s">
        <v>240</v>
      </c>
      <c r="BN25" s="705"/>
      <c r="BO25" s="858" t="s">
        <v>193</v>
      </c>
      <c r="BP25" s="706"/>
      <c r="BQ25" s="706"/>
      <c r="BR25" s="706"/>
      <c r="BS25" s="715">
        <v>12</v>
      </c>
      <c r="BT25" s="665"/>
      <c r="BU25" s="29"/>
      <c r="BV25" s="56"/>
      <c r="BW25" s="663"/>
      <c r="BX25" s="44"/>
      <c r="BY25" s="12"/>
      <c r="BZ25" s="12"/>
    </row>
    <row r="26" spans="1:78" ht="13.5" customHeight="1" thickTop="1" thickBot="1">
      <c r="A26" s="39"/>
      <c r="B26" s="2144"/>
      <c r="C26" s="2086"/>
      <c r="D26" s="2090"/>
      <c r="E26" s="824" t="s">
        <v>118</v>
      </c>
      <c r="F26" s="741"/>
      <c r="G26" s="279"/>
      <c r="H26" s="193"/>
      <c r="I26" s="194"/>
      <c r="J26" s="193"/>
      <c r="K26" s="1136"/>
      <c r="L26" s="193"/>
      <c r="M26" s="194"/>
      <c r="N26" s="83">
        <v>2</v>
      </c>
      <c r="O26" s="103"/>
      <c r="P26" s="126">
        <f>IF(O26&gt;0,N26,0)</f>
        <v>0</v>
      </c>
      <c r="Q26" s="198"/>
      <c r="R26" s="866"/>
      <c r="S26" s="190"/>
      <c r="T26" s="788" t="s">
        <v>252</v>
      </c>
      <c r="U26" s="395"/>
      <c r="V26" s="36"/>
      <c r="W26" s="503"/>
      <c r="X26" s="2146"/>
      <c r="Y26" s="2080"/>
      <c r="Z26" s="216" t="s">
        <v>155</v>
      </c>
      <c r="AA26" s="470"/>
      <c r="AB26" s="224"/>
      <c r="AC26" s="470"/>
      <c r="AD26" s="224"/>
      <c r="AE26" s="759"/>
      <c r="AF26" s="224"/>
      <c r="AG26" s="470"/>
      <c r="AH26" s="224"/>
      <c r="AI26" s="305">
        <v>2</v>
      </c>
      <c r="AJ26" s="221"/>
      <c r="AK26" s="197">
        <f t="shared" si="2"/>
        <v>0</v>
      </c>
      <c r="AL26" s="198"/>
      <c r="AM26" s="879"/>
      <c r="AN26" s="323"/>
      <c r="AO26" s="811" t="s">
        <v>253</v>
      </c>
      <c r="AP26" s="18"/>
      <c r="AQ26" s="18"/>
      <c r="AR26" s="2149"/>
      <c r="AS26" s="2094"/>
      <c r="AT26" s="2095"/>
      <c r="AU26" s="826" t="s">
        <v>81</v>
      </c>
      <c r="AV26" s="777"/>
      <c r="AW26" s="1031"/>
      <c r="AX26" s="465"/>
      <c r="AY26" s="223"/>
      <c r="AZ26" s="465"/>
      <c r="BA26" s="223"/>
      <c r="BB26" s="465"/>
      <c r="BC26" s="223"/>
      <c r="BD26" s="71">
        <v>1</v>
      </c>
      <c r="BE26" s="945"/>
      <c r="BF26" s="197">
        <f>IF(BE26&gt;0,BD26,0)</f>
        <v>0</v>
      </c>
      <c r="BG26" s="942" t="s">
        <v>48</v>
      </c>
      <c r="BH26" s="943"/>
      <c r="BI26" s="944"/>
      <c r="BJ26" s="988"/>
      <c r="BK26" s="10"/>
      <c r="BM26" s="847" t="s">
        <v>244</v>
      </c>
      <c r="BN26" s="848"/>
      <c r="BO26" s="859" t="s">
        <v>49</v>
      </c>
      <c r="BP26" s="849"/>
      <c r="BQ26" s="849"/>
      <c r="BR26" s="849"/>
      <c r="BS26" s="850">
        <v>1</v>
      </c>
      <c r="BT26" s="851"/>
      <c r="BU26" s="852"/>
      <c r="BV26" s="56"/>
      <c r="BW26" s="35"/>
      <c r="BX26" s="45"/>
    </row>
    <row r="27" spans="1:78" ht="13.5" customHeight="1" thickTop="1">
      <c r="A27" s="39"/>
      <c r="B27" s="2144"/>
      <c r="C27" s="2086"/>
      <c r="D27" s="2090"/>
      <c r="E27" s="831" t="s">
        <v>119</v>
      </c>
      <c r="F27" s="90"/>
      <c r="G27" s="742"/>
      <c r="H27" s="193"/>
      <c r="I27" s="194"/>
      <c r="J27" s="193"/>
      <c r="K27" s="1137"/>
      <c r="L27" s="193"/>
      <c r="M27" s="194"/>
      <c r="N27" s="75">
        <v>2</v>
      </c>
      <c r="O27" s="104"/>
      <c r="P27" s="127">
        <f t="shared" ref="P27:P28" si="5">IF(O27&gt;0,N27,0)</f>
        <v>0</v>
      </c>
      <c r="Q27" s="28"/>
      <c r="R27" s="867"/>
      <c r="S27" s="330"/>
      <c r="T27" s="1010"/>
      <c r="U27" s="392"/>
      <c r="V27" s="36"/>
      <c r="W27" s="46"/>
      <c r="X27" s="2146"/>
      <c r="Y27" s="2080"/>
      <c r="Z27" s="216" t="s">
        <v>156</v>
      </c>
      <c r="AA27" s="461"/>
      <c r="AB27" s="100"/>
      <c r="AC27" s="461"/>
      <c r="AD27" s="100"/>
      <c r="AE27" s="461"/>
      <c r="AF27" s="763"/>
      <c r="AG27" s="650"/>
      <c r="AH27" s="100"/>
      <c r="AI27" s="205">
        <v>2</v>
      </c>
      <c r="AJ27" s="220"/>
      <c r="AK27" s="140">
        <f t="shared" si="2"/>
        <v>0</v>
      </c>
      <c r="AL27" s="189"/>
      <c r="AM27" s="879"/>
      <c r="AN27" s="190" t="s">
        <v>48</v>
      </c>
      <c r="AO27" s="324" t="s">
        <v>220</v>
      </c>
      <c r="AP27" s="18"/>
      <c r="AQ27" s="18"/>
      <c r="AR27" s="2149"/>
      <c r="AS27" s="2094"/>
      <c r="AT27" s="2095"/>
      <c r="AU27" s="359" t="s">
        <v>71</v>
      </c>
      <c r="AV27" s="759"/>
      <c r="AW27" s="907"/>
      <c r="AX27" s="470"/>
      <c r="AY27" s="224"/>
      <c r="AZ27" s="470"/>
      <c r="BA27" s="224"/>
      <c r="BB27" s="470"/>
      <c r="BC27" s="224"/>
      <c r="BD27" s="305">
        <v>1</v>
      </c>
      <c r="BE27" s="187"/>
      <c r="BF27" s="197">
        <f t="shared" ref="BF27:BF32" si="6">IF(BE27&gt;0,BD27,0)</f>
        <v>0</v>
      </c>
      <c r="BG27" s="198"/>
      <c r="BH27" s="867"/>
      <c r="BI27" s="330"/>
      <c r="BJ27" s="989"/>
      <c r="BK27" s="164" t="s">
        <v>294</v>
      </c>
      <c r="BM27" s="14"/>
      <c r="BN27" s="12"/>
      <c r="BO27" s="664"/>
      <c r="BP27" s="665"/>
      <c r="BQ27" s="665"/>
      <c r="BR27" s="665"/>
      <c r="BS27" s="665"/>
      <c r="BT27" s="665"/>
      <c r="BU27" s="29"/>
      <c r="BV27" s="56"/>
      <c r="BW27" s="35"/>
      <c r="BX27" s="45"/>
    </row>
    <row r="28" spans="1:78" ht="13.5" customHeight="1" thickBot="1">
      <c r="A28" s="39"/>
      <c r="B28" s="2144"/>
      <c r="C28" s="2086"/>
      <c r="D28" s="2091"/>
      <c r="E28" s="832" t="s">
        <v>120</v>
      </c>
      <c r="F28" s="300"/>
      <c r="G28" s="743"/>
      <c r="H28" s="193"/>
      <c r="I28" s="194"/>
      <c r="J28" s="193"/>
      <c r="K28" s="1138"/>
      <c r="L28" s="193"/>
      <c r="M28" s="194"/>
      <c r="N28" s="301">
        <v>2</v>
      </c>
      <c r="O28" s="108"/>
      <c r="P28" s="273">
        <f t="shared" si="5"/>
        <v>0</v>
      </c>
      <c r="Q28" s="174"/>
      <c r="R28" s="868"/>
      <c r="S28" s="125"/>
      <c r="T28" s="1023"/>
      <c r="U28" s="394"/>
      <c r="V28" s="36"/>
      <c r="W28" s="46"/>
      <c r="X28" s="2146"/>
      <c r="Y28" s="2080"/>
      <c r="Z28" s="213" t="s">
        <v>157</v>
      </c>
      <c r="AA28" s="463"/>
      <c r="AB28" s="210"/>
      <c r="AC28" s="463"/>
      <c r="AD28" s="210"/>
      <c r="AE28" s="463"/>
      <c r="AF28" s="756"/>
      <c r="AG28" s="463"/>
      <c r="AH28" s="210"/>
      <c r="AI28" s="72">
        <v>2</v>
      </c>
      <c r="AJ28" s="219"/>
      <c r="AK28" s="217">
        <f t="shared" si="2"/>
        <v>0</v>
      </c>
      <c r="AL28" s="198"/>
      <c r="AM28" s="879"/>
      <c r="AN28" s="198"/>
      <c r="AO28" s="811" t="s">
        <v>253</v>
      </c>
      <c r="AP28" s="18"/>
      <c r="AQ28" s="18"/>
      <c r="AR28" s="2149"/>
      <c r="AS28" s="2094"/>
      <c r="AT28" s="2095"/>
      <c r="AU28" s="361" t="s">
        <v>82</v>
      </c>
      <c r="AV28" s="469"/>
      <c r="AW28" s="345"/>
      <c r="AX28" s="469"/>
      <c r="AY28" s="345"/>
      <c r="AZ28" s="775"/>
      <c r="BA28" s="345"/>
      <c r="BB28" s="469"/>
      <c r="BC28" s="345"/>
      <c r="BD28" s="362">
        <v>1</v>
      </c>
      <c r="BE28" s="349"/>
      <c r="BF28" s="350">
        <f t="shared" si="6"/>
        <v>0</v>
      </c>
      <c r="BG28" s="363"/>
      <c r="BH28" s="886"/>
      <c r="BI28" s="351"/>
      <c r="BJ28" s="990"/>
      <c r="BK28" s="12"/>
      <c r="BM28" s="14"/>
      <c r="BN28" s="209"/>
      <c r="BO28" s="666"/>
      <c r="BP28" s="665"/>
      <c r="BQ28" s="665"/>
      <c r="BR28" s="665"/>
      <c r="BS28" s="665"/>
      <c r="BT28" s="665"/>
      <c r="BU28" s="29"/>
      <c r="BV28" s="662"/>
      <c r="BW28" s="19"/>
      <c r="BX28" s="12"/>
    </row>
    <row r="29" spans="1:78" ht="13.5" customHeight="1" thickBot="1">
      <c r="A29" s="39"/>
      <c r="B29" s="2144"/>
      <c r="C29" s="2086"/>
      <c r="D29" s="2151" t="s">
        <v>129</v>
      </c>
      <c r="E29" s="1181" t="s">
        <v>226</v>
      </c>
      <c r="F29" s="1182"/>
      <c r="G29" s="1182"/>
      <c r="H29" s="1182"/>
      <c r="I29" s="1182"/>
      <c r="J29" s="1182"/>
      <c r="K29" s="1182"/>
      <c r="L29" s="1182"/>
      <c r="M29" s="1182"/>
      <c r="N29" s="1183"/>
      <c r="O29" s="1184"/>
      <c r="P29" s="1185">
        <f>SUM(P30:P31)</f>
        <v>0</v>
      </c>
      <c r="Q29" s="1186">
        <v>2</v>
      </c>
      <c r="R29" s="1187" t="str">
        <f>IF(SUM(P30:P31)&gt;=Q29,"OK","未充足")</f>
        <v>未充足</v>
      </c>
      <c r="S29" s="1186"/>
      <c r="T29" s="1188"/>
      <c r="U29" s="394"/>
      <c r="V29" s="36"/>
      <c r="W29" s="46"/>
      <c r="X29" s="2146"/>
      <c r="Y29" s="2080"/>
      <c r="Z29" s="215" t="s">
        <v>158</v>
      </c>
      <c r="AA29" s="464"/>
      <c r="AB29" s="314"/>
      <c r="AC29" s="464"/>
      <c r="AD29" s="314"/>
      <c r="AE29" s="464"/>
      <c r="AF29" s="757"/>
      <c r="AG29" s="464"/>
      <c r="AH29" s="314"/>
      <c r="AI29" s="186">
        <v>2</v>
      </c>
      <c r="AJ29" s="316"/>
      <c r="AK29" s="188">
        <f t="shared" si="2"/>
        <v>0</v>
      </c>
      <c r="AL29" s="198"/>
      <c r="AM29" s="879"/>
      <c r="AN29" s="195"/>
      <c r="AO29" s="811" t="s">
        <v>253</v>
      </c>
      <c r="AP29" s="41"/>
      <c r="AQ29" s="18"/>
      <c r="AR29" s="2149"/>
      <c r="AS29" s="2094"/>
      <c r="AT29" s="2095"/>
      <c r="AU29" s="360" t="s">
        <v>83</v>
      </c>
      <c r="AV29" s="469"/>
      <c r="AW29" s="345"/>
      <c r="AX29" s="469"/>
      <c r="AY29" s="345"/>
      <c r="AZ29" s="775"/>
      <c r="BA29" s="345"/>
      <c r="BB29" s="469"/>
      <c r="BC29" s="345"/>
      <c r="BD29" s="364">
        <v>1</v>
      </c>
      <c r="BE29" s="659"/>
      <c r="BF29" s="350">
        <f t="shared" si="6"/>
        <v>0</v>
      </c>
      <c r="BG29" s="354"/>
      <c r="BH29" s="887"/>
      <c r="BI29" s="355"/>
      <c r="BJ29" s="991"/>
      <c r="BK29" s="12"/>
      <c r="BM29" s="12"/>
      <c r="BN29" s="12"/>
      <c r="BO29" s="12"/>
      <c r="BP29" s="12"/>
      <c r="BQ29" s="12"/>
      <c r="BR29" s="12"/>
      <c r="BS29" s="12"/>
      <c r="BT29" s="12"/>
      <c r="BU29" s="12"/>
      <c r="BV29" s="12"/>
      <c r="BW29" s="12"/>
      <c r="BX29" s="12"/>
    </row>
    <row r="30" spans="1:78" ht="13.5" customHeight="1" thickTop="1">
      <c r="A30" s="39"/>
      <c r="B30" s="2144"/>
      <c r="C30" s="2086"/>
      <c r="D30" s="2152"/>
      <c r="E30" s="22" t="s">
        <v>113</v>
      </c>
      <c r="F30" s="94"/>
      <c r="G30" s="736"/>
      <c r="H30" s="97"/>
      <c r="I30" s="89"/>
      <c r="J30" s="97"/>
      <c r="K30" s="89"/>
      <c r="L30" s="97"/>
      <c r="M30" s="92"/>
      <c r="N30" s="205">
        <v>2</v>
      </c>
      <c r="O30" s="103"/>
      <c r="P30" s="126">
        <f t="shared" ref="P30:P31" si="7">IF(O30&gt;0,N30,0)</f>
        <v>0</v>
      </c>
      <c r="Q30" s="28"/>
      <c r="R30" s="867"/>
      <c r="S30" s="125"/>
      <c r="T30" s="1025"/>
      <c r="U30" s="394"/>
      <c r="V30" s="36"/>
      <c r="W30" s="46"/>
      <c r="X30" s="2146"/>
      <c r="Y30" s="2080"/>
      <c r="Z30" s="216" t="s">
        <v>159</v>
      </c>
      <c r="AA30" s="470"/>
      <c r="AB30" s="224"/>
      <c r="AC30" s="470"/>
      <c r="AD30" s="224"/>
      <c r="AE30" s="470"/>
      <c r="AF30" s="745"/>
      <c r="AG30" s="470"/>
      <c r="AH30" s="224"/>
      <c r="AI30" s="305">
        <v>2</v>
      </c>
      <c r="AJ30" s="221"/>
      <c r="AK30" s="197">
        <f t="shared" si="2"/>
        <v>0</v>
      </c>
      <c r="AL30" s="28"/>
      <c r="AM30" s="879"/>
      <c r="AN30" s="323"/>
      <c r="AO30" s="811" t="s">
        <v>253</v>
      </c>
      <c r="AP30" s="41"/>
      <c r="AQ30" s="18"/>
      <c r="AR30" s="2149"/>
      <c r="AS30" s="2094"/>
      <c r="AT30" s="2095"/>
      <c r="AU30" s="360" t="s">
        <v>84</v>
      </c>
      <c r="AV30" s="469"/>
      <c r="AW30" s="345"/>
      <c r="AX30" s="469"/>
      <c r="AY30" s="345"/>
      <c r="AZ30" s="775"/>
      <c r="BA30" s="345"/>
      <c r="BB30" s="469"/>
      <c r="BC30" s="345"/>
      <c r="BD30" s="364">
        <v>1</v>
      </c>
      <c r="BE30" s="349"/>
      <c r="BF30" s="350">
        <f t="shared" si="6"/>
        <v>0</v>
      </c>
      <c r="BG30" s="351"/>
      <c r="BH30" s="886"/>
      <c r="BI30" s="365"/>
      <c r="BJ30" s="366"/>
      <c r="BK30" s="164"/>
      <c r="BL30" s="12"/>
    </row>
    <row r="31" spans="1:78" ht="13.5" customHeight="1" thickBot="1">
      <c r="A31" s="39"/>
      <c r="B31" s="2144"/>
      <c r="C31" s="2356"/>
      <c r="D31" s="2153"/>
      <c r="E31" s="172" t="s">
        <v>114</v>
      </c>
      <c r="F31" s="313"/>
      <c r="G31" s="737"/>
      <c r="H31" s="308"/>
      <c r="I31" s="272"/>
      <c r="J31" s="308"/>
      <c r="K31" s="272"/>
      <c r="L31" s="308"/>
      <c r="M31" s="185"/>
      <c r="N31" s="186">
        <v>2</v>
      </c>
      <c r="O31" s="108"/>
      <c r="P31" s="188">
        <f t="shared" si="7"/>
        <v>0</v>
      </c>
      <c r="Q31" s="189"/>
      <c r="R31" s="868"/>
      <c r="S31" s="190"/>
      <c r="T31" s="1026"/>
      <c r="U31" s="392"/>
      <c r="V31" s="36"/>
      <c r="W31" s="46"/>
      <c r="X31" s="2146"/>
      <c r="Y31" s="2080"/>
      <c r="Z31" s="216" t="s">
        <v>6</v>
      </c>
      <c r="AA31" s="470"/>
      <c r="AB31" s="224"/>
      <c r="AC31" s="470"/>
      <c r="AD31" s="224"/>
      <c r="AE31" s="470"/>
      <c r="AF31" s="764"/>
      <c r="AG31" s="473"/>
      <c r="AH31" s="224"/>
      <c r="AI31" s="305">
        <v>1</v>
      </c>
      <c r="AJ31" s="221"/>
      <c r="AK31" s="197">
        <f t="shared" si="2"/>
        <v>0</v>
      </c>
      <c r="AL31" s="327"/>
      <c r="AM31" s="879"/>
      <c r="AN31" s="190" t="s">
        <v>48</v>
      </c>
      <c r="AO31" s="324" t="s">
        <v>220</v>
      </c>
      <c r="AP31" s="41"/>
      <c r="AQ31" s="18"/>
      <c r="AR31" s="2149"/>
      <c r="AS31" s="2094"/>
      <c r="AT31" s="2095"/>
      <c r="AU31" s="360" t="s">
        <v>174</v>
      </c>
      <c r="AV31" s="469"/>
      <c r="AW31" s="345"/>
      <c r="AX31" s="469"/>
      <c r="AY31" s="345"/>
      <c r="AZ31" s="775"/>
      <c r="BA31" s="345"/>
      <c r="BB31" s="469"/>
      <c r="BC31" s="345"/>
      <c r="BD31" s="364">
        <v>1</v>
      </c>
      <c r="BE31" s="349"/>
      <c r="BF31" s="350">
        <f t="shared" si="6"/>
        <v>0</v>
      </c>
      <c r="BG31" s="351"/>
      <c r="BH31" s="886"/>
      <c r="BI31" s="365"/>
      <c r="BJ31" s="992"/>
      <c r="BK31" s="165"/>
      <c r="BL31" s="12"/>
    </row>
    <row r="32" spans="1:78" ht="13.5" customHeight="1" thickTop="1" thickBot="1">
      <c r="A32" s="39"/>
      <c r="B32" s="2144"/>
      <c r="C32" s="2154" t="s">
        <v>189</v>
      </c>
      <c r="D32" s="341"/>
      <c r="E32" s="380" t="s">
        <v>53</v>
      </c>
      <c r="F32" s="1113" t="s">
        <v>229</v>
      </c>
      <c r="G32" s="1114"/>
      <c r="H32" s="1114"/>
      <c r="I32" s="1114"/>
      <c r="J32" s="1114"/>
      <c r="K32" s="1114"/>
      <c r="L32" s="1114"/>
      <c r="M32" s="1114"/>
      <c r="N32" s="342"/>
      <c r="O32" s="617"/>
      <c r="P32" s="427">
        <f>P33+P45</f>
        <v>0</v>
      </c>
      <c r="Q32" s="429">
        <v>27</v>
      </c>
      <c r="R32" s="563" t="str">
        <f>IF(P32&gt;=Q32,"OK","未充足")</f>
        <v>未充足</v>
      </c>
      <c r="S32" s="429">
        <v>25</v>
      </c>
      <c r="T32" s="497" t="str">
        <f>IF(P32&gt;=S32,"OK","未充足")</f>
        <v>未充足</v>
      </c>
      <c r="U32" s="392"/>
      <c r="V32" s="36"/>
      <c r="W32" s="46"/>
      <c r="X32" s="2146"/>
      <c r="Y32" s="2080"/>
      <c r="Z32" s="216" t="s">
        <v>160</v>
      </c>
      <c r="AA32" s="470"/>
      <c r="AB32" s="224"/>
      <c r="AC32" s="470"/>
      <c r="AD32" s="224"/>
      <c r="AE32" s="470"/>
      <c r="AF32" s="224"/>
      <c r="AG32" s="1937"/>
      <c r="AH32" s="1938"/>
      <c r="AI32" s="305">
        <v>2</v>
      </c>
      <c r="AJ32" s="221"/>
      <c r="AK32" s="197">
        <f t="shared" si="2"/>
        <v>0</v>
      </c>
      <c r="AL32" s="198"/>
      <c r="AM32" s="879"/>
      <c r="AN32" s="323"/>
      <c r="AO32" s="324"/>
      <c r="AP32" s="41"/>
      <c r="AQ32" s="18"/>
      <c r="AR32" s="2149"/>
      <c r="AS32" s="2307"/>
      <c r="AT32" s="2308"/>
      <c r="AU32" s="178" t="s">
        <v>175</v>
      </c>
      <c r="AV32" s="468"/>
      <c r="AW32" s="91"/>
      <c r="AX32" s="468"/>
      <c r="AY32" s="91"/>
      <c r="AZ32" s="468"/>
      <c r="BA32" s="91"/>
      <c r="BB32" s="776"/>
      <c r="BC32" s="91"/>
      <c r="BD32" s="82">
        <v>1</v>
      </c>
      <c r="BE32" s="105"/>
      <c r="BF32" s="126">
        <f t="shared" si="6"/>
        <v>0</v>
      </c>
      <c r="BG32" s="125"/>
      <c r="BH32" s="885"/>
      <c r="BI32" s="146"/>
      <c r="BJ32" s="993"/>
      <c r="BK32" s="1"/>
      <c r="BL32" s="12"/>
    </row>
    <row r="33" spans="1:65" ht="13.5" customHeight="1" thickTop="1" thickBot="1">
      <c r="A33" s="39"/>
      <c r="B33" s="2144"/>
      <c r="C33" s="2155"/>
      <c r="D33" s="2157" t="s">
        <v>186</v>
      </c>
      <c r="E33" s="337" t="s">
        <v>227</v>
      </c>
      <c r="F33" s="338"/>
      <c r="G33" s="338"/>
      <c r="H33" s="338"/>
      <c r="I33" s="338"/>
      <c r="J33" s="338"/>
      <c r="K33" s="338"/>
      <c r="L33" s="338"/>
      <c r="M33" s="338"/>
      <c r="N33" s="339"/>
      <c r="O33" s="312"/>
      <c r="P33" s="340">
        <f>SUM(P34:P43)</f>
        <v>0</v>
      </c>
      <c r="Q33" s="1101">
        <f>SUM(N34:N43)</f>
        <v>17</v>
      </c>
      <c r="R33" s="496" t="str">
        <f>IF(SUM(P34:P43)&gt;=Q33,"OK","未充足")</f>
        <v>未充足</v>
      </c>
      <c r="S33" s="265"/>
      <c r="T33" s="498"/>
      <c r="U33" s="396"/>
      <c r="V33" s="36"/>
      <c r="W33" s="46"/>
      <c r="X33" s="2146"/>
      <c r="Y33" s="2081"/>
      <c r="Z33" s="326" t="s">
        <v>5</v>
      </c>
      <c r="AA33" s="468"/>
      <c r="AB33" s="91"/>
      <c r="AC33" s="468"/>
      <c r="AD33" s="91"/>
      <c r="AE33" s="468"/>
      <c r="AF33" s="91"/>
      <c r="AG33" s="1939"/>
      <c r="AH33" s="1940"/>
      <c r="AI33" s="73">
        <v>8</v>
      </c>
      <c r="AJ33" s="155"/>
      <c r="AK33" s="140">
        <f t="shared" si="2"/>
        <v>0</v>
      </c>
      <c r="AL33" s="28"/>
      <c r="AM33" s="868"/>
      <c r="AN33" s="131"/>
      <c r="AO33" s="123"/>
      <c r="AP33" s="41"/>
      <c r="AQ33" s="18"/>
      <c r="AR33" s="2149"/>
      <c r="AS33" s="2098" t="s">
        <v>193</v>
      </c>
      <c r="AT33" s="2099"/>
      <c r="AU33" s="116" t="s">
        <v>237</v>
      </c>
      <c r="AV33" s="948"/>
      <c r="AW33" s="948"/>
      <c r="AX33" s="948"/>
      <c r="AY33" s="2314" t="s">
        <v>202</v>
      </c>
      <c r="AZ33" s="2314"/>
      <c r="BA33" s="1057">
        <f>IF((BF33-BG33)&gt;0,BF33-BG33,0)</f>
        <v>0</v>
      </c>
      <c r="BB33" s="2314" t="s">
        <v>97</v>
      </c>
      <c r="BC33" s="2314"/>
      <c r="BD33" s="418">
        <f>IF((BF33-BI33)&gt;0,BF33-BI33,0)</f>
        <v>0</v>
      </c>
      <c r="BE33" s="376"/>
      <c r="BF33" s="139">
        <f>SUM(BF34:BF70)</f>
        <v>0</v>
      </c>
      <c r="BG33" s="80">
        <v>12</v>
      </c>
      <c r="BH33" s="151" t="str">
        <f>IF(BF33&gt;=BG33,"OK","未充足")</f>
        <v>未充足</v>
      </c>
      <c r="BI33" s="142">
        <v>8</v>
      </c>
      <c r="BJ33" s="573" t="str">
        <f>IF(BF33&gt;=BI33,"OK","未充足")</f>
        <v>未充足</v>
      </c>
      <c r="BK33" s="1"/>
      <c r="BL33" s="12"/>
    </row>
    <row r="34" spans="1:65" ht="13.5" customHeight="1" thickTop="1" thickBot="1">
      <c r="A34" s="39"/>
      <c r="B34" s="2144"/>
      <c r="C34" s="2155"/>
      <c r="D34" s="2158"/>
      <c r="E34" s="826" t="s">
        <v>130</v>
      </c>
      <c r="F34" s="97"/>
      <c r="G34" s="100"/>
      <c r="H34" s="744"/>
      <c r="I34" s="336"/>
      <c r="J34" s="97"/>
      <c r="K34" s="89"/>
      <c r="L34" s="97"/>
      <c r="M34" s="92"/>
      <c r="N34" s="226">
        <v>1</v>
      </c>
      <c r="O34" s="310"/>
      <c r="P34" s="197">
        <f>IF(O34&gt;0,N34,0)</f>
        <v>0</v>
      </c>
      <c r="Q34" s="327"/>
      <c r="R34" s="869"/>
      <c r="S34" s="328"/>
      <c r="T34" s="790" t="s">
        <v>252</v>
      </c>
      <c r="U34" s="392"/>
      <c r="V34" s="36"/>
      <c r="W34" s="46"/>
      <c r="X34" s="2146"/>
      <c r="Y34" s="2123" t="s">
        <v>37</v>
      </c>
      <c r="Z34" s="618" t="s">
        <v>231</v>
      </c>
      <c r="AA34" s="619"/>
      <c r="AB34" s="619"/>
      <c r="AC34" s="619"/>
      <c r="AD34" s="619"/>
      <c r="AE34" s="619"/>
      <c r="AF34" s="619"/>
      <c r="AG34" s="619"/>
      <c r="AH34" s="619"/>
      <c r="AI34" s="620"/>
      <c r="AJ34" s="621"/>
      <c r="AK34" s="622">
        <f>SUM(AK35:AK47)</f>
        <v>0</v>
      </c>
      <c r="AL34" s="623">
        <v>6</v>
      </c>
      <c r="AM34" s="624" t="str">
        <f>IF(AK34&gt;=AL34,"OK","未充足")</f>
        <v>未充足</v>
      </c>
      <c r="AN34" s="623">
        <v>2</v>
      </c>
      <c r="AO34" s="625" t="str">
        <f>IF(AK34&gt;=AN34,"OK","未充足")</f>
        <v>未充足</v>
      </c>
      <c r="AP34" s="18"/>
      <c r="AQ34" s="18"/>
      <c r="AR34" s="2149"/>
      <c r="AS34" s="2100"/>
      <c r="AT34" s="2101"/>
      <c r="AU34" s="231" t="s">
        <v>176</v>
      </c>
      <c r="AV34" s="777"/>
      <c r="AW34" s="100"/>
      <c r="AX34" s="465"/>
      <c r="AY34" s="100"/>
      <c r="AZ34" s="465"/>
      <c r="BA34" s="100"/>
      <c r="BB34" s="465"/>
      <c r="BC34" s="100"/>
      <c r="BD34" s="78">
        <v>1</v>
      </c>
      <c r="BE34" s="103"/>
      <c r="BF34" s="126">
        <f t="shared" ref="BF34:BF53" si="8">IF(BE34&gt;0,BD34,0)</f>
        <v>0</v>
      </c>
      <c r="BG34" s="444"/>
      <c r="BH34" s="1070"/>
      <c r="BI34" s="445"/>
      <c r="BJ34" s="1058"/>
      <c r="BK34" s="165"/>
      <c r="BL34" s="12"/>
    </row>
    <row r="35" spans="1:65" ht="13.5" customHeight="1" thickTop="1">
      <c r="A35" s="39"/>
      <c r="B35" s="2144"/>
      <c r="C35" s="2155"/>
      <c r="D35" s="2158"/>
      <c r="E35" s="827" t="s">
        <v>3</v>
      </c>
      <c r="F35" s="329"/>
      <c r="G35" s="745"/>
      <c r="H35" s="434"/>
      <c r="I35" s="100"/>
      <c r="J35" s="97"/>
      <c r="K35" s="92"/>
      <c r="L35" s="97"/>
      <c r="M35" s="92"/>
      <c r="N35" s="226">
        <v>1</v>
      </c>
      <c r="O35" s="221"/>
      <c r="P35" s="197">
        <f>IF(O35&gt;0,N35,0)</f>
        <v>0</v>
      </c>
      <c r="Q35" s="198"/>
      <c r="R35" s="870"/>
      <c r="S35" s="323"/>
      <c r="T35" s="1022"/>
      <c r="U35" s="397"/>
      <c r="V35" s="36"/>
      <c r="W35" s="12"/>
      <c r="X35" s="2146"/>
      <c r="Y35" s="2124"/>
      <c r="Z35" s="192" t="s">
        <v>161</v>
      </c>
      <c r="AA35" s="465"/>
      <c r="AB35" s="630"/>
      <c r="AC35" s="628"/>
      <c r="AD35" s="630"/>
      <c r="AE35" s="765"/>
      <c r="AF35" s="223"/>
      <c r="AG35" s="465"/>
      <c r="AH35" s="210"/>
      <c r="AI35" s="74">
        <v>1</v>
      </c>
      <c r="AJ35" s="218"/>
      <c r="AK35" s="217">
        <f t="shared" si="2"/>
        <v>0</v>
      </c>
      <c r="AL35" s="23"/>
      <c r="AM35" s="871"/>
      <c r="AN35" s="130"/>
      <c r="AO35" s="1008"/>
      <c r="AP35" s="18"/>
      <c r="AQ35" s="18"/>
      <c r="AR35" s="2149"/>
      <c r="AS35" s="2100"/>
      <c r="AT35" s="2101"/>
      <c r="AU35" s="176" t="s">
        <v>15</v>
      </c>
      <c r="AV35" s="778"/>
      <c r="AW35" s="210"/>
      <c r="AX35" s="463"/>
      <c r="AY35" s="210"/>
      <c r="AZ35" s="463"/>
      <c r="BA35" s="210"/>
      <c r="BB35" s="463"/>
      <c r="BC35" s="210"/>
      <c r="BD35" s="74">
        <v>1</v>
      </c>
      <c r="BE35" s="104"/>
      <c r="BF35" s="127">
        <f t="shared" si="8"/>
        <v>0</v>
      </c>
      <c r="BG35" s="443"/>
      <c r="BH35" s="1071"/>
      <c r="BI35" s="198"/>
      <c r="BJ35" s="1059"/>
      <c r="BK35" s="1"/>
      <c r="BL35" s="12"/>
    </row>
    <row r="36" spans="1:65" ht="13.5" customHeight="1">
      <c r="A36" s="39"/>
      <c r="B36" s="2144"/>
      <c r="C36" s="2155"/>
      <c r="D36" s="2158"/>
      <c r="E36" s="828" t="s">
        <v>131</v>
      </c>
      <c r="F36" s="738"/>
      <c r="G36" s="100"/>
      <c r="H36" s="434"/>
      <c r="I36" s="100"/>
      <c r="J36" s="97"/>
      <c r="K36" s="1133"/>
      <c r="L36" s="97"/>
      <c r="M36" s="92"/>
      <c r="N36" s="83">
        <v>2</v>
      </c>
      <c r="O36" s="220"/>
      <c r="P36" s="126">
        <f t="shared" ref="P36:P43" si="9">IF(O36&gt;0,N36,0)</f>
        <v>0</v>
      </c>
      <c r="Q36" s="28"/>
      <c r="R36" s="868"/>
      <c r="S36" s="131"/>
      <c r="T36" s="791" t="s">
        <v>252</v>
      </c>
      <c r="U36" s="145"/>
      <c r="V36" s="36"/>
      <c r="W36" s="12"/>
      <c r="X36" s="2146"/>
      <c r="Y36" s="2124"/>
      <c r="Z36" s="332" t="s">
        <v>162</v>
      </c>
      <c r="AA36" s="463"/>
      <c r="AB36" s="631"/>
      <c r="AC36" s="471"/>
      <c r="AD36" s="631"/>
      <c r="AE36" s="766"/>
      <c r="AF36" s="210"/>
      <c r="AG36" s="463"/>
      <c r="AH36" s="210"/>
      <c r="AI36" s="74">
        <v>1</v>
      </c>
      <c r="AJ36" s="219"/>
      <c r="AK36" s="217">
        <f t="shared" si="2"/>
        <v>0</v>
      </c>
      <c r="AL36" s="23"/>
      <c r="AM36" s="871"/>
      <c r="AN36" s="130"/>
      <c r="AO36" s="1008"/>
      <c r="AP36" s="41"/>
      <c r="AQ36" s="18"/>
      <c r="AR36" s="2149"/>
      <c r="AS36" s="2100"/>
      <c r="AT36" s="2101"/>
      <c r="AU36" s="176" t="s">
        <v>272</v>
      </c>
      <c r="AV36" s="778"/>
      <c r="AW36" s="210"/>
      <c r="AX36" s="463"/>
      <c r="AY36" s="210"/>
      <c r="AZ36" s="463"/>
      <c r="BA36" s="210"/>
      <c r="BB36" s="463"/>
      <c r="BC36" s="210"/>
      <c r="BD36" s="74">
        <v>1</v>
      </c>
      <c r="BE36" s="104"/>
      <c r="BF36" s="127">
        <f t="shared" si="8"/>
        <v>0</v>
      </c>
      <c r="BG36" s="442"/>
      <c r="BH36" s="1071"/>
      <c r="BI36" s="442"/>
      <c r="BJ36" s="1059"/>
      <c r="BK36" s="1"/>
      <c r="BL36" s="12"/>
    </row>
    <row r="37" spans="1:65" ht="13.5" customHeight="1">
      <c r="A37" s="39"/>
      <c r="B37" s="2144"/>
      <c r="C37" s="2155"/>
      <c r="D37" s="2158"/>
      <c r="E37" s="829" t="s">
        <v>2</v>
      </c>
      <c r="F37" s="731"/>
      <c r="G37" s="210"/>
      <c r="H37" s="85"/>
      <c r="I37" s="210"/>
      <c r="J37" s="95"/>
      <c r="K37" s="1133"/>
      <c r="L37" s="95"/>
      <c r="M37" s="93"/>
      <c r="N37" s="75">
        <v>2</v>
      </c>
      <c r="O37" s="219"/>
      <c r="P37" s="127">
        <f t="shared" si="9"/>
        <v>0</v>
      </c>
      <c r="Q37" s="23"/>
      <c r="R37" s="871"/>
      <c r="S37" s="130"/>
      <c r="T37" s="792" t="s">
        <v>252</v>
      </c>
      <c r="U37" s="145"/>
      <c r="V37" s="36"/>
      <c r="W37" s="12"/>
      <c r="X37" s="2146"/>
      <c r="Y37" s="2124"/>
      <c r="Z37" s="22" t="s">
        <v>163</v>
      </c>
      <c r="AA37" s="463"/>
      <c r="AB37" s="631"/>
      <c r="AC37" s="471"/>
      <c r="AD37" s="631"/>
      <c r="AE37" s="471"/>
      <c r="AF37" s="756"/>
      <c r="AG37" s="463"/>
      <c r="AH37" s="210"/>
      <c r="AI37" s="74">
        <v>1</v>
      </c>
      <c r="AJ37" s="219"/>
      <c r="AK37" s="217">
        <f t="shared" si="2"/>
        <v>0</v>
      </c>
      <c r="AL37" s="23"/>
      <c r="AM37" s="871"/>
      <c r="AN37" s="130"/>
      <c r="AO37" s="1008"/>
      <c r="AP37" s="41"/>
      <c r="AQ37" s="18"/>
      <c r="AR37" s="2149"/>
      <c r="AS37" s="2100"/>
      <c r="AT37" s="2101"/>
      <c r="AU37" s="294" t="s">
        <v>177</v>
      </c>
      <c r="AV37" s="779"/>
      <c r="AW37" s="295"/>
      <c r="AX37" s="462"/>
      <c r="AY37" s="295"/>
      <c r="AZ37" s="462"/>
      <c r="BA37" s="295"/>
      <c r="BB37" s="462"/>
      <c r="BC37" s="295"/>
      <c r="BD37" s="199">
        <v>1</v>
      </c>
      <c r="BE37" s="175"/>
      <c r="BF37" s="137">
        <f t="shared" si="8"/>
        <v>0</v>
      </c>
      <c r="BG37" s="54"/>
      <c r="BH37" s="1069"/>
      <c r="BI37" s="180"/>
      <c r="BJ37" s="1060"/>
      <c r="BK37" s="165"/>
      <c r="BL37" s="12"/>
    </row>
    <row r="38" spans="1:65" ht="13.5" customHeight="1">
      <c r="A38" s="39"/>
      <c r="B38" s="2144"/>
      <c r="C38" s="2155"/>
      <c r="D38" s="2158"/>
      <c r="E38" s="827" t="s">
        <v>132</v>
      </c>
      <c r="F38" s="85"/>
      <c r="G38" s="210"/>
      <c r="H38" s="746"/>
      <c r="I38" s="210"/>
      <c r="J38" s="95"/>
      <c r="K38" s="1133"/>
      <c r="L38" s="95"/>
      <c r="M38" s="93"/>
      <c r="N38" s="75">
        <v>2</v>
      </c>
      <c r="O38" s="219"/>
      <c r="P38" s="127">
        <f t="shared" si="9"/>
        <v>0</v>
      </c>
      <c r="Q38" s="23"/>
      <c r="R38" s="871"/>
      <c r="S38" s="130"/>
      <c r="T38" s="796" t="s">
        <v>253</v>
      </c>
      <c r="U38" s="145"/>
      <c r="V38" s="36"/>
      <c r="W38" s="12"/>
      <c r="X38" s="2146"/>
      <c r="Y38" s="2124"/>
      <c r="Z38" s="22" t="s">
        <v>164</v>
      </c>
      <c r="AA38" s="463"/>
      <c r="AB38" s="631"/>
      <c r="AC38" s="471"/>
      <c r="AD38" s="631"/>
      <c r="AE38" s="471"/>
      <c r="AF38" s="756"/>
      <c r="AG38" s="463"/>
      <c r="AH38" s="210"/>
      <c r="AI38" s="74">
        <v>1</v>
      </c>
      <c r="AJ38" s="219"/>
      <c r="AK38" s="217">
        <f t="shared" si="2"/>
        <v>0</v>
      </c>
      <c r="AL38" s="23"/>
      <c r="AM38" s="871"/>
      <c r="AN38" s="130"/>
      <c r="AO38" s="1008"/>
      <c r="AP38" s="41"/>
      <c r="AQ38" s="18"/>
      <c r="AR38" s="2149"/>
      <c r="AS38" s="2100"/>
      <c r="AT38" s="2101"/>
      <c r="AU38" s="437" t="s">
        <v>14</v>
      </c>
      <c r="AV38" s="459"/>
      <c r="AW38" s="780"/>
      <c r="AX38" s="459"/>
      <c r="AY38" s="438"/>
      <c r="AZ38" s="459"/>
      <c r="BA38" s="438"/>
      <c r="BB38" s="459"/>
      <c r="BC38" s="438"/>
      <c r="BD38" s="439">
        <v>2</v>
      </c>
      <c r="BE38" s="440"/>
      <c r="BF38" s="441">
        <f t="shared" si="8"/>
        <v>0</v>
      </c>
      <c r="BG38" s="968"/>
      <c r="BH38" s="2121" t="s">
        <v>210</v>
      </c>
      <c r="BI38" s="50"/>
      <c r="BJ38" s="1092" t="s">
        <v>252</v>
      </c>
      <c r="BK38" s="1"/>
      <c r="BL38" s="12"/>
    </row>
    <row r="39" spans="1:65" ht="13.5" customHeight="1">
      <c r="A39" s="39"/>
      <c r="B39" s="2144"/>
      <c r="C39" s="2155"/>
      <c r="D39" s="2158"/>
      <c r="E39" s="830" t="s">
        <v>133</v>
      </c>
      <c r="F39" s="85"/>
      <c r="G39" s="210"/>
      <c r="H39" s="746"/>
      <c r="I39" s="210"/>
      <c r="J39" s="95"/>
      <c r="K39" s="1133"/>
      <c r="L39" s="95"/>
      <c r="M39" s="93"/>
      <c r="N39" s="75">
        <v>2</v>
      </c>
      <c r="O39" s="219"/>
      <c r="P39" s="127">
        <f t="shared" si="9"/>
        <v>0</v>
      </c>
      <c r="Q39" s="23"/>
      <c r="R39" s="871"/>
      <c r="S39" s="130"/>
      <c r="T39" s="796" t="s">
        <v>253</v>
      </c>
      <c r="U39" s="145"/>
      <c r="V39" s="36"/>
      <c r="W39" s="12"/>
      <c r="X39" s="2146"/>
      <c r="Y39" s="2124"/>
      <c r="Z39" s="22" t="s">
        <v>165</v>
      </c>
      <c r="AA39" s="463"/>
      <c r="AB39" s="631"/>
      <c r="AC39" s="471"/>
      <c r="AD39" s="631"/>
      <c r="AE39" s="471"/>
      <c r="AF39" s="756"/>
      <c r="AG39" s="463"/>
      <c r="AH39" s="210"/>
      <c r="AI39" s="74">
        <v>1</v>
      </c>
      <c r="AJ39" s="219"/>
      <c r="AK39" s="217">
        <f t="shared" si="2"/>
        <v>0</v>
      </c>
      <c r="AL39" s="23"/>
      <c r="AM39" s="871"/>
      <c r="AN39" s="130"/>
      <c r="AO39" s="1008"/>
      <c r="AP39" s="41"/>
      <c r="AQ39" s="18"/>
      <c r="AR39" s="2149"/>
      <c r="AS39" s="2100"/>
      <c r="AT39" s="2101"/>
      <c r="AU39" s="177" t="s">
        <v>178</v>
      </c>
      <c r="AV39" s="460"/>
      <c r="AW39" s="781"/>
      <c r="AX39" s="460"/>
      <c r="AY39" s="298"/>
      <c r="AZ39" s="460"/>
      <c r="BA39" s="298"/>
      <c r="BB39" s="460"/>
      <c r="BC39" s="298"/>
      <c r="BD39" s="375">
        <v>2</v>
      </c>
      <c r="BE39" s="306"/>
      <c r="BF39" s="140">
        <f t="shared" si="8"/>
        <v>0</v>
      </c>
      <c r="BG39" s="54"/>
      <c r="BH39" s="2122"/>
      <c r="BI39" s="180"/>
      <c r="BJ39" s="994"/>
      <c r="BK39" s="12"/>
      <c r="BL39" s="12"/>
    </row>
    <row r="40" spans="1:65" ht="13.5" customHeight="1">
      <c r="A40" s="39"/>
      <c r="B40" s="2144"/>
      <c r="C40" s="2155"/>
      <c r="D40" s="2158"/>
      <c r="E40" s="828" t="s">
        <v>134</v>
      </c>
      <c r="F40" s="85"/>
      <c r="G40" s="210"/>
      <c r="H40" s="746"/>
      <c r="I40" s="210"/>
      <c r="J40" s="95"/>
      <c r="K40" s="1133"/>
      <c r="L40" s="95"/>
      <c r="M40" s="93"/>
      <c r="N40" s="75">
        <v>2</v>
      </c>
      <c r="O40" s="219"/>
      <c r="P40" s="127">
        <f t="shared" si="9"/>
        <v>0</v>
      </c>
      <c r="Q40" s="23"/>
      <c r="R40" s="871"/>
      <c r="S40" s="130"/>
      <c r="T40" s="1008"/>
      <c r="U40" s="145"/>
      <c r="V40" s="36"/>
      <c r="W40" s="46"/>
      <c r="X40" s="2146"/>
      <c r="Y40" s="2124"/>
      <c r="Z40" s="184" t="s">
        <v>166</v>
      </c>
      <c r="AA40" s="464"/>
      <c r="AB40" s="632"/>
      <c r="AC40" s="472"/>
      <c r="AD40" s="632"/>
      <c r="AE40" s="472"/>
      <c r="AF40" s="757"/>
      <c r="AG40" s="464"/>
      <c r="AH40" s="314"/>
      <c r="AI40" s="315">
        <v>1</v>
      </c>
      <c r="AJ40" s="316"/>
      <c r="AK40" s="188">
        <f t="shared" si="2"/>
        <v>0</v>
      </c>
      <c r="AL40" s="189"/>
      <c r="AM40" s="875"/>
      <c r="AN40" s="325"/>
      <c r="AO40" s="1009"/>
      <c r="AP40" s="41"/>
      <c r="AQ40" s="18"/>
      <c r="AR40" s="2149"/>
      <c r="AS40" s="2100"/>
      <c r="AT40" s="2101"/>
      <c r="AU40" s="435" t="s">
        <v>25</v>
      </c>
      <c r="AV40" s="470"/>
      <c r="AW40" s="745"/>
      <c r="AX40" s="470"/>
      <c r="AY40" s="224"/>
      <c r="AZ40" s="470"/>
      <c r="BA40" s="224"/>
      <c r="BB40" s="470"/>
      <c r="BC40" s="224"/>
      <c r="BD40" s="436">
        <v>2</v>
      </c>
      <c r="BE40" s="221"/>
      <c r="BF40" s="480">
        <f t="shared" si="8"/>
        <v>0</v>
      </c>
      <c r="BG40" s="453"/>
      <c r="BH40" s="2126" t="s">
        <v>210</v>
      </c>
      <c r="BI40" s="453"/>
      <c r="BJ40" s="981"/>
      <c r="BK40" s="164"/>
      <c r="BL40" s="12"/>
    </row>
    <row r="41" spans="1:65" ht="13.5" customHeight="1">
      <c r="A41" s="39"/>
      <c r="B41" s="2144"/>
      <c r="C41" s="2155"/>
      <c r="D41" s="2158"/>
      <c r="E41" s="829" t="s">
        <v>135</v>
      </c>
      <c r="F41" s="85"/>
      <c r="G41" s="210"/>
      <c r="H41" s="746"/>
      <c r="I41" s="210"/>
      <c r="J41" s="95"/>
      <c r="K41" s="1133"/>
      <c r="L41" s="95"/>
      <c r="M41" s="93"/>
      <c r="N41" s="75">
        <v>2</v>
      </c>
      <c r="O41" s="219"/>
      <c r="P41" s="127">
        <f t="shared" si="9"/>
        <v>0</v>
      </c>
      <c r="Q41" s="23"/>
      <c r="R41" s="871"/>
      <c r="S41" s="130"/>
      <c r="T41" s="1008"/>
      <c r="U41" s="145"/>
      <c r="V41" s="36"/>
      <c r="W41" s="46"/>
      <c r="X41" s="2146"/>
      <c r="Y41" s="2124"/>
      <c r="Z41" s="200" t="s">
        <v>167</v>
      </c>
      <c r="AA41" s="470"/>
      <c r="AB41" s="633"/>
      <c r="AC41" s="473"/>
      <c r="AD41" s="633"/>
      <c r="AE41" s="473"/>
      <c r="AF41" s="745"/>
      <c r="AG41" s="470"/>
      <c r="AH41" s="224"/>
      <c r="AI41" s="334">
        <v>1</v>
      </c>
      <c r="AJ41" s="221"/>
      <c r="AK41" s="197">
        <f t="shared" si="2"/>
        <v>0</v>
      </c>
      <c r="AL41" s="198"/>
      <c r="AM41" s="870"/>
      <c r="AN41" s="323"/>
      <c r="AO41" s="1004"/>
      <c r="AP41" s="41"/>
      <c r="AQ41" s="18"/>
      <c r="AR41" s="2149"/>
      <c r="AS41" s="2100"/>
      <c r="AT41" s="2101"/>
      <c r="AU41" s="177" t="s">
        <v>26</v>
      </c>
      <c r="AV41" s="460"/>
      <c r="AW41" s="781"/>
      <c r="AX41" s="460"/>
      <c r="AY41" s="298"/>
      <c r="AZ41" s="460"/>
      <c r="BA41" s="298"/>
      <c r="BB41" s="460"/>
      <c r="BC41" s="298"/>
      <c r="BD41" s="299">
        <v>2</v>
      </c>
      <c r="BE41" s="107"/>
      <c r="BF41" s="179">
        <f t="shared" si="8"/>
        <v>0</v>
      </c>
      <c r="BG41" s="54"/>
      <c r="BH41" s="2127"/>
      <c r="BI41" s="54"/>
      <c r="BJ41" s="982"/>
      <c r="BK41" s="164"/>
      <c r="BL41" s="12"/>
    </row>
    <row r="42" spans="1:65" ht="13.5" customHeight="1">
      <c r="A42" s="39"/>
      <c r="B42" s="2144"/>
      <c r="C42" s="2155"/>
      <c r="D42" s="2158"/>
      <c r="E42" s="829" t="s">
        <v>136</v>
      </c>
      <c r="F42" s="85"/>
      <c r="G42" s="210"/>
      <c r="H42" s="746"/>
      <c r="I42" s="210"/>
      <c r="J42" s="95"/>
      <c r="K42" s="93"/>
      <c r="L42" s="95"/>
      <c r="M42" s="93"/>
      <c r="N42" s="75">
        <v>1</v>
      </c>
      <c r="O42" s="219"/>
      <c r="P42" s="127">
        <f t="shared" si="9"/>
        <v>0</v>
      </c>
      <c r="Q42" s="23"/>
      <c r="R42" s="871"/>
      <c r="S42" s="130"/>
      <c r="T42" s="1008"/>
      <c r="U42" s="145"/>
      <c r="V42" s="36"/>
      <c r="W42" s="46"/>
      <c r="X42" s="2146"/>
      <c r="Y42" s="2124"/>
      <c r="Z42" s="200" t="s">
        <v>168</v>
      </c>
      <c r="AA42" s="470"/>
      <c r="AB42" s="633"/>
      <c r="AC42" s="473"/>
      <c r="AD42" s="633"/>
      <c r="AE42" s="473"/>
      <c r="AF42" s="745"/>
      <c r="AG42" s="470"/>
      <c r="AH42" s="224"/>
      <c r="AI42" s="334">
        <v>1</v>
      </c>
      <c r="AJ42" s="221"/>
      <c r="AK42" s="197">
        <f t="shared" si="2"/>
        <v>0</v>
      </c>
      <c r="AL42" s="198"/>
      <c r="AM42" s="870"/>
      <c r="AN42" s="323"/>
      <c r="AO42" s="1004"/>
      <c r="AP42" s="41"/>
      <c r="AQ42" s="18"/>
      <c r="AR42" s="2149"/>
      <c r="AS42" s="2100"/>
      <c r="AT42" s="2101"/>
      <c r="AU42" s="635" t="s">
        <v>47</v>
      </c>
      <c r="AV42" s="461"/>
      <c r="AW42" s="758"/>
      <c r="AX42" s="461"/>
      <c r="AY42" s="100"/>
      <c r="AZ42" s="461"/>
      <c r="BA42" s="100"/>
      <c r="BB42" s="461"/>
      <c r="BC42" s="100"/>
      <c r="BD42" s="159">
        <v>2</v>
      </c>
      <c r="BE42" s="106"/>
      <c r="BF42" s="126">
        <f t="shared" si="8"/>
        <v>0</v>
      </c>
      <c r="BG42" s="28"/>
      <c r="BH42" s="2128" t="s">
        <v>210</v>
      </c>
      <c r="BI42" s="195"/>
      <c r="BJ42" s="995"/>
      <c r="BK42" s="162"/>
      <c r="BL42" s="12"/>
    </row>
    <row r="43" spans="1:65" ht="13.5" customHeight="1">
      <c r="A43" s="39"/>
      <c r="B43" s="2144"/>
      <c r="C43" s="2155"/>
      <c r="D43" s="2159"/>
      <c r="E43" s="172" t="s">
        <v>137</v>
      </c>
      <c r="F43" s="207"/>
      <c r="G43" s="295"/>
      <c r="H43" s="275"/>
      <c r="I43" s="295"/>
      <c r="J43" s="275"/>
      <c r="K43" s="747"/>
      <c r="L43" s="275"/>
      <c r="M43" s="276"/>
      <c r="N43" s="307">
        <v>2</v>
      </c>
      <c r="O43" s="277"/>
      <c r="P43" s="137">
        <f t="shared" si="9"/>
        <v>0</v>
      </c>
      <c r="Q43" s="174"/>
      <c r="R43" s="872"/>
      <c r="S43" s="278"/>
      <c r="T43" s="1021"/>
      <c r="U43" s="392"/>
      <c r="V43" s="36"/>
      <c r="W43" s="46"/>
      <c r="X43" s="2146"/>
      <c r="Y43" s="2124"/>
      <c r="Z43" s="200" t="s">
        <v>34</v>
      </c>
      <c r="AA43" s="470"/>
      <c r="AB43" s="633"/>
      <c r="AC43" s="473"/>
      <c r="AD43" s="633"/>
      <c r="AE43" s="767"/>
      <c r="AF43" s="224"/>
      <c r="AG43" s="470"/>
      <c r="AH43" s="224"/>
      <c r="AI43" s="334">
        <v>1</v>
      </c>
      <c r="AJ43" s="221"/>
      <c r="AK43" s="197">
        <f t="shared" si="2"/>
        <v>0</v>
      </c>
      <c r="AL43" s="198"/>
      <c r="AM43" s="870"/>
      <c r="AN43" s="323"/>
      <c r="AO43" s="1004"/>
      <c r="AP43" s="41"/>
      <c r="AQ43" s="18"/>
      <c r="AR43" s="2149"/>
      <c r="AS43" s="2100"/>
      <c r="AT43" s="2101"/>
      <c r="AU43" s="177" t="s">
        <v>24</v>
      </c>
      <c r="AV43" s="462"/>
      <c r="AW43" s="782"/>
      <c r="AX43" s="462"/>
      <c r="AY43" s="295"/>
      <c r="AZ43" s="462"/>
      <c r="BA43" s="295"/>
      <c r="BB43" s="462"/>
      <c r="BC43" s="295"/>
      <c r="BD43" s="173">
        <v>2</v>
      </c>
      <c r="BE43" s="175"/>
      <c r="BF43" s="137">
        <f t="shared" si="8"/>
        <v>0</v>
      </c>
      <c r="BG43" s="174"/>
      <c r="BH43" s="2129"/>
      <c r="BI43" s="174"/>
      <c r="BJ43" s="996"/>
      <c r="BK43" s="163"/>
      <c r="BL43" s="12"/>
    </row>
    <row r="44" spans="1:65" ht="13.5" customHeight="1" thickBot="1">
      <c r="A44" s="39"/>
      <c r="B44" s="2144"/>
      <c r="C44" s="2155"/>
      <c r="D44" s="1128" t="s">
        <v>301</v>
      </c>
      <c r="E44" s="753" t="s">
        <v>16</v>
      </c>
      <c r="F44" s="99"/>
      <c r="G44" s="748"/>
      <c r="H44" s="99"/>
      <c r="I44" s="660"/>
      <c r="J44" s="99"/>
      <c r="K44" s="660"/>
      <c r="L44" s="99"/>
      <c r="M44" s="91"/>
      <c r="N44" s="754">
        <v>1</v>
      </c>
      <c r="O44" s="155"/>
      <c r="P44" s="197">
        <f>IF(O44&gt;0,N44,0)</f>
        <v>0</v>
      </c>
      <c r="Q44" s="786" t="s">
        <v>251</v>
      </c>
      <c r="R44" s="873"/>
      <c r="S44" s="274"/>
      <c r="T44" s="812" t="s">
        <v>252</v>
      </c>
      <c r="U44" s="392"/>
      <c r="V44" s="36"/>
      <c r="W44" s="46"/>
      <c r="X44" s="2146"/>
      <c r="Y44" s="2124"/>
      <c r="Z44" s="200" t="s">
        <v>35</v>
      </c>
      <c r="AA44" s="470"/>
      <c r="AB44" s="633"/>
      <c r="AC44" s="473"/>
      <c r="AD44" s="633"/>
      <c r="AE44" s="767"/>
      <c r="AF44" s="224"/>
      <c r="AG44" s="470"/>
      <c r="AH44" s="224"/>
      <c r="AI44" s="226">
        <v>1</v>
      </c>
      <c r="AJ44" s="196"/>
      <c r="AK44" s="197">
        <f t="shared" si="2"/>
        <v>0</v>
      </c>
      <c r="AL44" s="198"/>
      <c r="AM44" s="880"/>
      <c r="AN44" s="322"/>
      <c r="AO44" s="1010"/>
      <c r="AP44" s="41"/>
      <c r="AQ44" s="18"/>
      <c r="AR44" s="2149"/>
      <c r="AS44" s="2100"/>
      <c r="AT44" s="2101"/>
      <c r="AU44" s="231" t="s">
        <v>46</v>
      </c>
      <c r="AV44" s="461"/>
      <c r="AW44" s="758"/>
      <c r="AX44" s="461"/>
      <c r="AY44" s="100"/>
      <c r="AZ44" s="461"/>
      <c r="BA44" s="100"/>
      <c r="BB44" s="461"/>
      <c r="BC44" s="100"/>
      <c r="BD44" s="159">
        <v>2</v>
      </c>
      <c r="BE44" s="106"/>
      <c r="BF44" s="126">
        <f t="shared" si="8"/>
        <v>0</v>
      </c>
      <c r="BG44" s="969"/>
      <c r="BH44" s="2315" t="s">
        <v>210</v>
      </c>
      <c r="BI44" s="448"/>
      <c r="BJ44" s="997"/>
      <c r="BK44" s="12"/>
    </row>
    <row r="45" spans="1:65" ht="13.5" customHeight="1" thickBot="1">
      <c r="A45" s="39"/>
      <c r="B45" s="2144"/>
      <c r="C45" s="2155"/>
      <c r="D45" s="2130" t="s">
        <v>188</v>
      </c>
      <c r="E45" s="114" t="s">
        <v>228</v>
      </c>
      <c r="F45" s="266"/>
      <c r="G45" s="266"/>
      <c r="H45" s="266"/>
      <c r="I45" s="266"/>
      <c r="J45" s="266"/>
      <c r="K45" s="266"/>
      <c r="L45" s="266"/>
      <c r="M45" s="266"/>
      <c r="N45" s="267"/>
      <c r="O45" s="268"/>
      <c r="P45" s="269">
        <f>SUM(P46:P51)</f>
        <v>0</v>
      </c>
      <c r="Q45" s="1096">
        <f>SUM(N46:N51)</f>
        <v>10</v>
      </c>
      <c r="R45" s="148" t="str">
        <f>IF(P45=Q45,"OK","未充足")</f>
        <v>未充足</v>
      </c>
      <c r="S45" s="270"/>
      <c r="T45" s="271"/>
      <c r="U45" s="392"/>
      <c r="V45" s="36"/>
      <c r="W45" s="46"/>
      <c r="X45" s="2146"/>
      <c r="Y45" s="2124"/>
      <c r="Z45" s="200" t="s">
        <v>169</v>
      </c>
      <c r="AA45" s="470"/>
      <c r="AB45" s="633"/>
      <c r="AC45" s="473"/>
      <c r="AD45" s="633"/>
      <c r="AE45" s="473"/>
      <c r="AF45" s="745"/>
      <c r="AG45" s="470"/>
      <c r="AH45" s="224"/>
      <c r="AI45" s="202">
        <v>1</v>
      </c>
      <c r="AJ45" s="196"/>
      <c r="AK45" s="197">
        <f t="shared" si="2"/>
        <v>0</v>
      </c>
      <c r="AL45" s="198"/>
      <c r="AM45" s="880"/>
      <c r="AN45" s="321"/>
      <c r="AO45" s="1010"/>
      <c r="AP45" s="18"/>
      <c r="AQ45" s="18"/>
      <c r="AR45" s="2149"/>
      <c r="AS45" s="2100"/>
      <c r="AT45" s="2101"/>
      <c r="AU45" s="176" t="s">
        <v>179</v>
      </c>
      <c r="AV45" s="463"/>
      <c r="AW45" s="756"/>
      <c r="AX45" s="463"/>
      <c r="AY45" s="210"/>
      <c r="AZ45" s="463"/>
      <c r="BA45" s="210"/>
      <c r="BB45" s="463"/>
      <c r="BC45" s="210"/>
      <c r="BD45" s="81">
        <v>2</v>
      </c>
      <c r="BE45" s="104"/>
      <c r="BF45" s="127">
        <f t="shared" si="8"/>
        <v>0</v>
      </c>
      <c r="BG45" s="442"/>
      <c r="BH45" s="2316"/>
      <c r="BI45" s="447"/>
      <c r="BJ45" s="998"/>
      <c r="BK45" s="68"/>
    </row>
    <row r="46" spans="1:65" ht="13.5" customHeight="1" thickTop="1">
      <c r="A46" s="39"/>
      <c r="B46" s="2144"/>
      <c r="C46" s="2155"/>
      <c r="D46" s="2131"/>
      <c r="E46" s="192" t="s">
        <v>297</v>
      </c>
      <c r="F46" s="94"/>
      <c r="G46" s="100"/>
      <c r="H46" s="329"/>
      <c r="I46" s="1115"/>
      <c r="J46" s="97"/>
      <c r="K46" s="1129"/>
      <c r="L46" s="97"/>
      <c r="M46" s="92"/>
      <c r="N46" s="333">
        <v>2</v>
      </c>
      <c r="O46" s="656"/>
      <c r="P46" s="188">
        <f t="shared" ref="P46:P51" si="10">IF(O46&gt;0,N46,0)</f>
        <v>0</v>
      </c>
      <c r="Q46" s="198"/>
      <c r="R46" s="870"/>
      <c r="S46" s="323"/>
      <c r="T46" s="1004"/>
      <c r="U46" s="145"/>
      <c r="V46" s="36"/>
      <c r="W46" s="46"/>
      <c r="X46" s="2146"/>
      <c r="Y46" s="2124"/>
      <c r="Z46" s="200" t="s">
        <v>170</v>
      </c>
      <c r="AA46" s="470"/>
      <c r="AB46" s="633"/>
      <c r="AC46" s="473"/>
      <c r="AD46" s="633"/>
      <c r="AE46" s="473"/>
      <c r="AF46" s="745"/>
      <c r="AG46" s="470"/>
      <c r="AH46" s="224"/>
      <c r="AI46" s="202">
        <v>1</v>
      </c>
      <c r="AJ46" s="196"/>
      <c r="AK46" s="197">
        <f t="shared" si="2"/>
        <v>0</v>
      </c>
      <c r="AL46" s="198"/>
      <c r="AM46" s="880"/>
      <c r="AN46" s="321"/>
      <c r="AO46" s="1010"/>
      <c r="AP46" s="41"/>
      <c r="AQ46" s="18"/>
      <c r="AR46" s="2149"/>
      <c r="AS46" s="2100"/>
      <c r="AT46" s="2101"/>
      <c r="AU46" s="184" t="s">
        <v>27</v>
      </c>
      <c r="AV46" s="464"/>
      <c r="AW46" s="756"/>
      <c r="AX46" s="463"/>
      <c r="AY46" s="210"/>
      <c r="AZ46" s="463"/>
      <c r="BA46" s="210"/>
      <c r="BB46" s="463"/>
      <c r="BC46" s="210"/>
      <c r="BD46" s="81">
        <v>2</v>
      </c>
      <c r="BE46" s="104"/>
      <c r="BF46" s="127">
        <f t="shared" si="8"/>
        <v>0</v>
      </c>
      <c r="BG46" s="365"/>
      <c r="BH46" s="2317"/>
      <c r="BI46" s="351"/>
      <c r="BJ46" s="1028"/>
      <c r="BK46" s="163"/>
    </row>
    <row r="47" spans="1:65" ht="13.5" customHeight="1" thickBot="1">
      <c r="A47" s="39"/>
      <c r="B47" s="2144"/>
      <c r="C47" s="2155"/>
      <c r="D47" s="2131"/>
      <c r="E47" s="822" t="s">
        <v>138</v>
      </c>
      <c r="F47" s="94"/>
      <c r="G47" s="100"/>
      <c r="H47" s="749"/>
      <c r="I47" s="100"/>
      <c r="J47" s="97"/>
      <c r="K47" s="1130"/>
      <c r="L47" s="97"/>
      <c r="M47" s="92"/>
      <c r="N47" s="78">
        <v>2</v>
      </c>
      <c r="O47" s="106"/>
      <c r="P47" s="126">
        <f t="shared" si="10"/>
        <v>0</v>
      </c>
      <c r="Q47" s="28"/>
      <c r="R47" s="874"/>
      <c r="S47" s="131"/>
      <c r="T47" s="987"/>
      <c r="U47" s="145"/>
      <c r="V47" s="36"/>
      <c r="W47" s="46"/>
      <c r="X47" s="2147"/>
      <c r="Y47" s="2125"/>
      <c r="Z47" s="335" t="s">
        <v>171</v>
      </c>
      <c r="AA47" s="468"/>
      <c r="AB47" s="634"/>
      <c r="AC47" s="629"/>
      <c r="AD47" s="634"/>
      <c r="AE47" s="629"/>
      <c r="AF47" s="91"/>
      <c r="AG47" s="468"/>
      <c r="AH47" s="91"/>
      <c r="AI47" s="77">
        <v>1</v>
      </c>
      <c r="AJ47" s="105"/>
      <c r="AK47" s="133">
        <f t="shared" si="2"/>
        <v>0</v>
      </c>
      <c r="AL47" s="6"/>
      <c r="AM47" s="878"/>
      <c r="AN47" s="317"/>
      <c r="AO47" s="1011"/>
      <c r="AP47" s="18"/>
      <c r="AQ47" s="18"/>
      <c r="AR47" s="2149"/>
      <c r="AS47" s="2100"/>
      <c r="AT47" s="2101"/>
      <c r="AU47" s="231" t="s">
        <v>42</v>
      </c>
      <c r="AV47" s="461"/>
      <c r="AW47" s="905"/>
      <c r="AX47" s="463"/>
      <c r="AY47" s="210"/>
      <c r="AZ47" s="463"/>
      <c r="BA47" s="210"/>
      <c r="BB47" s="463"/>
      <c r="BC47" s="210"/>
      <c r="BD47" s="81">
        <v>2</v>
      </c>
      <c r="BE47" s="104"/>
      <c r="BF47" s="127">
        <f t="shared" si="8"/>
        <v>0</v>
      </c>
      <c r="BG47" s="449"/>
      <c r="BH47" s="967" t="s">
        <v>288</v>
      </c>
      <c r="BI47" s="450"/>
      <c r="BJ47" s="1029"/>
      <c r="BK47" s="68"/>
      <c r="BM47" s="170"/>
    </row>
    <row r="48" spans="1:65" ht="13.5" customHeight="1" thickBot="1">
      <c r="A48" s="39"/>
      <c r="B48" s="2144"/>
      <c r="C48" s="2155"/>
      <c r="D48" s="2131"/>
      <c r="E48" s="824" t="s">
        <v>139</v>
      </c>
      <c r="F48" s="313"/>
      <c r="G48" s="314"/>
      <c r="H48" s="750"/>
      <c r="I48" s="314"/>
      <c r="J48" s="308"/>
      <c r="K48" s="1140"/>
      <c r="L48" s="308"/>
      <c r="M48" s="185"/>
      <c r="N48" s="318">
        <v>2</v>
      </c>
      <c r="O48" s="187"/>
      <c r="P48" s="188">
        <f t="shared" si="10"/>
        <v>0</v>
      </c>
      <c r="Q48" s="189"/>
      <c r="R48" s="875"/>
      <c r="S48" s="319"/>
      <c r="T48" s="1009"/>
      <c r="U48" s="145"/>
      <c r="V48" s="36"/>
      <c r="W48" s="12"/>
      <c r="X48" s="379"/>
      <c r="Z48" s="797"/>
      <c r="AA48" s="813" t="s">
        <v>13</v>
      </c>
      <c r="AB48" s="814" t="s">
        <v>12</v>
      </c>
      <c r="AC48" s="815" t="s">
        <v>13</v>
      </c>
      <c r="AD48" s="814" t="s">
        <v>12</v>
      </c>
      <c r="AE48" s="815" t="s">
        <v>13</v>
      </c>
      <c r="AF48" s="814" t="s">
        <v>12</v>
      </c>
      <c r="AG48" s="815" t="s">
        <v>13</v>
      </c>
      <c r="AH48" s="816" t="s">
        <v>12</v>
      </c>
      <c r="AO48" s="379"/>
      <c r="AP48" s="18"/>
      <c r="AQ48" s="18"/>
      <c r="AR48" s="2149"/>
      <c r="AS48" s="2100"/>
      <c r="AT48" s="2101"/>
      <c r="AU48" s="176" t="s">
        <v>180</v>
      </c>
      <c r="AV48" s="463"/>
      <c r="AW48" s="894"/>
      <c r="AX48" s="778"/>
      <c r="AY48" s="210"/>
      <c r="AZ48" s="463"/>
      <c r="BA48" s="210"/>
      <c r="BB48" s="463"/>
      <c r="BC48" s="210"/>
      <c r="BD48" s="81">
        <v>1</v>
      </c>
      <c r="BE48" s="104"/>
      <c r="BF48" s="127">
        <f t="shared" si="8"/>
        <v>0</v>
      </c>
      <c r="BG48" s="449"/>
      <c r="BH48" s="889"/>
      <c r="BI48" s="452"/>
      <c r="BJ48" s="999"/>
      <c r="BK48" s="68"/>
    </row>
    <row r="49" spans="1:63" ht="13.5" customHeight="1">
      <c r="A49" s="39"/>
      <c r="B49" s="2144"/>
      <c r="C49" s="2155"/>
      <c r="D49" s="2131"/>
      <c r="E49" s="343" t="s">
        <v>140</v>
      </c>
      <c r="F49" s="344"/>
      <c r="G49" s="345"/>
      <c r="H49" s="346"/>
      <c r="I49" s="1115"/>
      <c r="J49" s="346"/>
      <c r="K49" s="1131"/>
      <c r="L49" s="346"/>
      <c r="M49" s="347"/>
      <c r="N49" s="348">
        <v>1</v>
      </c>
      <c r="O49" s="349"/>
      <c r="P49" s="350">
        <f t="shared" si="10"/>
        <v>0</v>
      </c>
      <c r="Q49" s="351"/>
      <c r="R49" s="876"/>
      <c r="S49" s="352"/>
      <c r="T49" s="1020"/>
      <c r="U49" s="145"/>
      <c r="V49" s="36"/>
      <c r="W49" s="32"/>
      <c r="X49" s="32"/>
      <c r="Y49" s="801"/>
      <c r="Z49" s="802" t="s">
        <v>209</v>
      </c>
      <c r="AA49" s="612"/>
      <c r="AB49" s="612"/>
      <c r="AC49" s="612"/>
      <c r="AD49" s="610">
        <f>SUMIF(AD$10:AD$33,"@",$AI$10:$AI$33)+SUMIF(AD$35:AD$47,"@",$AI$35:$AI$47)</f>
        <v>0</v>
      </c>
      <c r="AE49" s="610">
        <f>SUMIF(AE$10:AE$33,"@",$AI$10:$AI$33)+SUMIF(AE$35:AE$47,"@",$AI$35:$AI$47)</f>
        <v>0</v>
      </c>
      <c r="AF49" s="610">
        <f>SUMIF(AF$10:AF$33,"@",$AI$10:$AI$33)+SUMIF(AF$35:AF$47,"@",$AI$35:$AI$47)</f>
        <v>0</v>
      </c>
      <c r="AG49" s="610">
        <f>SUMIF(AG$10:AG$33,"@",$AI$10:$AI$33)+SUMIF(AG$35:AG$47,"@",$AI$35:$AI$47)</f>
        <v>0</v>
      </c>
      <c r="AH49" s="585">
        <f>SUMIF(AH$10:AH$33,"@",$AI$10:$AI$33)+SUMIF(AH$35:AH$47,"@",$AI$35:$AI$47)</f>
        <v>0</v>
      </c>
      <c r="AO49" s="36"/>
      <c r="AP49" s="18"/>
      <c r="AQ49" s="18"/>
      <c r="AR49" s="2149"/>
      <c r="AS49" s="2100"/>
      <c r="AT49" s="2101"/>
      <c r="AU49" s="294" t="s">
        <v>181</v>
      </c>
      <c r="AV49" s="462"/>
      <c r="AW49" s="895"/>
      <c r="AX49" s="779"/>
      <c r="AY49" s="295"/>
      <c r="AZ49" s="462"/>
      <c r="BA49" s="295"/>
      <c r="BB49" s="462"/>
      <c r="BC49" s="295"/>
      <c r="BD49" s="296">
        <v>1</v>
      </c>
      <c r="BE49" s="175"/>
      <c r="BF49" s="137">
        <f t="shared" si="8"/>
        <v>0</v>
      </c>
      <c r="BG49" s="451"/>
      <c r="BH49" s="890"/>
      <c r="BI49" s="451"/>
      <c r="BJ49" s="1000"/>
      <c r="BK49" s="163"/>
    </row>
    <row r="50" spans="1:63" ht="13.5" customHeight="1" thickBot="1">
      <c r="A50" s="39"/>
      <c r="B50" s="2144"/>
      <c r="C50" s="2155"/>
      <c r="D50" s="2131"/>
      <c r="E50" s="822" t="s">
        <v>141</v>
      </c>
      <c r="F50" s="344"/>
      <c r="G50" s="345"/>
      <c r="H50" s="751"/>
      <c r="I50" s="345"/>
      <c r="J50" s="346"/>
      <c r="K50" s="1131"/>
      <c r="L50" s="346"/>
      <c r="M50" s="347"/>
      <c r="N50" s="348">
        <v>2</v>
      </c>
      <c r="O50" s="349"/>
      <c r="P50" s="350">
        <f t="shared" si="10"/>
        <v>0</v>
      </c>
      <c r="Q50" s="351"/>
      <c r="R50" s="877"/>
      <c r="S50" s="352"/>
      <c r="T50" s="1020"/>
      <c r="U50" s="12"/>
      <c r="V50" s="36"/>
      <c r="W50" s="32"/>
      <c r="X50" s="32"/>
      <c r="Y50" s="801"/>
      <c r="Z50" s="803" t="s">
        <v>111</v>
      </c>
      <c r="AA50" s="804"/>
      <c r="AB50" s="804"/>
      <c r="AC50" s="804"/>
      <c r="AD50" s="805">
        <f>SUMIF(AD$10:AD$33,"集",$AI$10:$AI$33)+SUMIF(AD$35:AD$47,"集",$AI$35:$AI$47)</f>
        <v>0</v>
      </c>
      <c r="AE50" s="805">
        <f>SUMIF(AE$10:AE$33,"集",$AI$10:$AI$33)+SUMIF(AE$35:AE$47,"集",$AI$35:$AI$47)</f>
        <v>0</v>
      </c>
      <c r="AF50" s="805">
        <f>SUMIF(AF$10:AF$33,"集",$AI$10:$AI$33)+SUMIF(AF$35:AF$47,"集",$AI$35:$AI$47)</f>
        <v>0</v>
      </c>
      <c r="AG50" s="805">
        <f>SUMIF(AG$10:AG$33,"集",$AI$10:$AI$33)+SUMIF(AG$35:AG$47,"集",$AI$35:$AI$47)</f>
        <v>0</v>
      </c>
      <c r="AH50" s="806">
        <f>SUMIF(AH$10:AH$33,"集",$AI$10:$AI$33)+SUMIF(AH$35:AH$47,"集",$AI$35:$AI$47)</f>
        <v>0</v>
      </c>
      <c r="AO50" s="36"/>
      <c r="AP50" s="18"/>
      <c r="AQ50" s="18"/>
      <c r="AR50" s="2149"/>
      <c r="AS50" s="2100"/>
      <c r="AT50" s="2101"/>
      <c r="AU50" s="231" t="s">
        <v>182</v>
      </c>
      <c r="AV50" s="461"/>
      <c r="AW50" s="100"/>
      <c r="AX50" s="761"/>
      <c r="AY50" s="100"/>
      <c r="AZ50" s="461"/>
      <c r="BA50" s="100"/>
      <c r="BB50" s="461"/>
      <c r="BC50" s="100"/>
      <c r="BD50" s="159">
        <v>2</v>
      </c>
      <c r="BE50" s="106"/>
      <c r="BF50" s="126">
        <f t="shared" si="8"/>
        <v>0</v>
      </c>
      <c r="BG50" s="970"/>
      <c r="BH50" s="2133" t="s">
        <v>210</v>
      </c>
      <c r="BI50" s="446"/>
      <c r="BJ50" s="995"/>
      <c r="BK50" s="68"/>
    </row>
    <row r="51" spans="1:63" ht="12" customHeight="1" thickBot="1">
      <c r="A51" s="39"/>
      <c r="B51" s="2144"/>
      <c r="C51" s="2156"/>
      <c r="D51" s="2132"/>
      <c r="E51" s="823" t="s">
        <v>142</v>
      </c>
      <c r="F51" s="86"/>
      <c r="G51" s="91"/>
      <c r="H51" s="752"/>
      <c r="I51" s="91"/>
      <c r="J51" s="98"/>
      <c r="K51" s="1132"/>
      <c r="L51" s="98"/>
      <c r="M51" s="87"/>
      <c r="N51" s="77">
        <v>1</v>
      </c>
      <c r="O51" s="105"/>
      <c r="P51" s="128">
        <f t="shared" si="10"/>
        <v>0</v>
      </c>
      <c r="Q51" s="6"/>
      <c r="R51" s="878"/>
      <c r="S51" s="317"/>
      <c r="T51" s="1011"/>
      <c r="V51" s="36"/>
      <c r="W51" s="15"/>
      <c r="X51" s="15"/>
      <c r="Y51" s="43"/>
      <c r="Z51" s="609"/>
      <c r="AA51" s="555"/>
      <c r="AB51" s="555"/>
      <c r="AC51" s="555"/>
      <c r="AD51" s="555"/>
      <c r="AE51" s="555"/>
      <c r="AF51" s="555"/>
      <c r="AG51" s="555"/>
      <c r="AH51" s="555"/>
      <c r="AI51" s="661"/>
      <c r="AJ51" s="554"/>
      <c r="AK51" s="14"/>
      <c r="AL51" s="14"/>
      <c r="AM51" s="14"/>
      <c r="AN51" s="245"/>
      <c r="AO51" s="12"/>
      <c r="AP51" s="18"/>
      <c r="AQ51" s="18"/>
      <c r="AR51" s="2149"/>
      <c r="AS51" s="2100"/>
      <c r="AT51" s="2101"/>
      <c r="AU51" s="454" t="s">
        <v>183</v>
      </c>
      <c r="AV51" s="464"/>
      <c r="AW51" s="314"/>
      <c r="AX51" s="762"/>
      <c r="AY51" s="314"/>
      <c r="AZ51" s="464"/>
      <c r="BA51" s="314"/>
      <c r="BB51" s="464"/>
      <c r="BC51" s="314"/>
      <c r="BD51" s="315">
        <v>2</v>
      </c>
      <c r="BE51" s="187"/>
      <c r="BF51" s="188">
        <f t="shared" si="8"/>
        <v>0</v>
      </c>
      <c r="BG51" s="189"/>
      <c r="BH51" s="2134"/>
      <c r="BI51" s="198"/>
      <c r="BJ51" s="1001"/>
      <c r="BK51" s="68"/>
    </row>
    <row r="52" spans="1:63" ht="12" customHeight="1" thickBot="1">
      <c r="A52" s="36"/>
      <c r="B52" s="1124"/>
      <c r="D52" s="821"/>
      <c r="E52" s="825" t="s">
        <v>255</v>
      </c>
      <c r="F52" s="813" t="s">
        <v>13</v>
      </c>
      <c r="G52" s="814" t="s">
        <v>12</v>
      </c>
      <c r="H52" s="815" t="s">
        <v>13</v>
      </c>
      <c r="I52" s="814" t="s">
        <v>12</v>
      </c>
      <c r="J52" s="815" t="s">
        <v>13</v>
      </c>
      <c r="K52" s="814" t="s">
        <v>12</v>
      </c>
      <c r="L52" s="815" t="s">
        <v>13</v>
      </c>
      <c r="M52" s="816" t="s">
        <v>12</v>
      </c>
      <c r="U52" s="12"/>
      <c r="V52" s="36"/>
      <c r="W52" s="39"/>
      <c r="X52" s="2136" t="s">
        <v>80</v>
      </c>
      <c r="Y52" s="2312" t="s">
        <v>254</v>
      </c>
      <c r="Z52" s="2312"/>
      <c r="AA52" s="2312"/>
      <c r="AB52" s="2312"/>
      <c r="AC52" s="2312"/>
      <c r="AD52" s="2312"/>
      <c r="AE52" s="2312"/>
      <c r="AF52" s="2312"/>
      <c r="AG52" s="2312"/>
      <c r="AH52" s="2312"/>
      <c r="AI52" s="2312"/>
      <c r="AJ52" s="2313"/>
      <c r="AK52" s="49">
        <f>SUM(AK54:AK64)+SUM(AK66:AK72)</f>
        <v>0</v>
      </c>
      <c r="AL52" s="574">
        <v>27</v>
      </c>
      <c r="AM52" s="147"/>
      <c r="AN52" s="245"/>
      <c r="AO52" s="12"/>
      <c r="AP52" s="18"/>
      <c r="AQ52" s="18"/>
      <c r="AR52" s="2149"/>
      <c r="AS52" s="2100"/>
      <c r="AT52" s="2101"/>
      <c r="AU52" s="200" t="s">
        <v>45</v>
      </c>
      <c r="AV52" s="470"/>
      <c r="AW52" s="224"/>
      <c r="AX52" s="759"/>
      <c r="AY52" s="224"/>
      <c r="AZ52" s="470"/>
      <c r="BA52" s="224"/>
      <c r="BB52" s="470"/>
      <c r="BC52" s="224"/>
      <c r="BD52" s="334">
        <v>2</v>
      </c>
      <c r="BE52" s="196"/>
      <c r="BF52" s="197">
        <f t="shared" si="8"/>
        <v>0</v>
      </c>
      <c r="BG52" s="491"/>
      <c r="BH52" s="2134"/>
      <c r="BI52" s="491"/>
      <c r="BJ52" s="1001"/>
      <c r="BK52" s="68"/>
    </row>
    <row r="53" spans="1:63" ht="12" customHeight="1" thickBot="1">
      <c r="A53" s="36"/>
      <c r="B53" s="12"/>
      <c r="C53" s="13"/>
      <c r="D53" s="532"/>
      <c r="E53" s="800" t="s">
        <v>111</v>
      </c>
      <c r="F53" s="798">
        <f>SUMIF(F$12:F$16,"集",$N$12:$N$16)+SUMIF(F$18:F$20,"集",$N$18:$N$20)+SUMIF(F$22:F$24,"集",$N$22:$N$24)+SUMIF(F$26:F$28,"集",$N$26:$N$28)+SUMIF(F$30:F$31,"集",$N$30:$N$31)+SUMIF(F$34:F$44,"集",$N$34:$N$44)+SUMIF(F$46:F$51,"集",$N$46:$N$51)</f>
        <v>0</v>
      </c>
      <c r="G53" s="798">
        <f t="shared" ref="G53:M53" si="11">SUMIF(G$12:G$16,"集",$N$12:$N$16)+SUMIF(G$18:G$20,"集",$N$18:$N$20)+SUMIF(G$22:G$24,"集",$N$22:$N$24)+SUMIF(G$26:G$28,"集",$N$26:$N$28)+SUMIF(G$30:G$31,"集",$N$30:$N$31)+SUMIF(G$34:G$44,"集",$N$34:$N$44)+SUMIF(G$46:G$51,"集",$N$46:$N$51)</f>
        <v>0</v>
      </c>
      <c r="H53" s="798">
        <f t="shared" si="11"/>
        <v>0</v>
      </c>
      <c r="I53" s="798">
        <f t="shared" si="11"/>
        <v>0</v>
      </c>
      <c r="J53" s="798">
        <f t="shared" si="11"/>
        <v>0</v>
      </c>
      <c r="K53" s="798">
        <f t="shared" si="11"/>
        <v>0</v>
      </c>
      <c r="L53" s="798">
        <f t="shared" si="11"/>
        <v>0</v>
      </c>
      <c r="M53" s="799">
        <f t="shared" si="11"/>
        <v>0</v>
      </c>
      <c r="N53" s="557"/>
      <c r="U53" s="12"/>
      <c r="V53" s="36"/>
      <c r="W53" s="39"/>
      <c r="X53" s="2137"/>
      <c r="Y53" s="543"/>
      <c r="Z53" s="544"/>
      <c r="AA53" s="534"/>
      <c r="AB53" s="534"/>
      <c r="AC53" s="534"/>
      <c r="AD53" s="534"/>
      <c r="AE53" s="534"/>
      <c r="AF53" s="534"/>
      <c r="AG53" s="534"/>
      <c r="AH53" s="534"/>
      <c r="AI53" s="535"/>
      <c r="AJ53" s="534"/>
      <c r="AK53" s="551">
        <f>SUM(AK54:AK64)</f>
        <v>0</v>
      </c>
      <c r="AL53" s="536">
        <v>23</v>
      </c>
      <c r="AM53" s="550"/>
      <c r="AN53" s="10"/>
      <c r="AO53" s="12"/>
      <c r="AP53" s="18"/>
      <c r="AQ53" s="18"/>
      <c r="AR53" s="2149"/>
      <c r="AS53" s="2100"/>
      <c r="AT53" s="2101"/>
      <c r="AU53" s="200" t="s">
        <v>28</v>
      </c>
      <c r="AV53" s="470"/>
      <c r="AW53" s="224"/>
      <c r="AX53" s="759"/>
      <c r="AY53" s="224"/>
      <c r="AZ53" s="470"/>
      <c r="BA53" s="224"/>
      <c r="BB53" s="470"/>
      <c r="BC53" s="224"/>
      <c r="BD53" s="334">
        <v>2</v>
      </c>
      <c r="BE53" s="196"/>
      <c r="BF53" s="197">
        <f t="shared" si="8"/>
        <v>0</v>
      </c>
      <c r="BG53" s="490"/>
      <c r="BH53" s="2134"/>
      <c r="BI53" s="490"/>
      <c r="BJ53" s="1001"/>
      <c r="BK53" s="68"/>
    </row>
    <row r="54" spans="1:63" ht="12" customHeight="1" thickBot="1">
      <c r="A54" s="36"/>
      <c r="B54" s="12"/>
      <c r="U54" s="209"/>
      <c r="V54" s="36"/>
      <c r="W54" s="39"/>
      <c r="X54" s="2137"/>
      <c r="Y54" s="537"/>
      <c r="Z54" s="521" t="s">
        <v>74</v>
      </c>
      <c r="AA54" s="522"/>
      <c r="AB54" s="902"/>
      <c r="AC54" s="522"/>
      <c r="AD54" s="505"/>
      <c r="AE54" s="522"/>
      <c r="AF54" s="505"/>
      <c r="AG54" s="522"/>
      <c r="AH54" s="505"/>
      <c r="AI54" s="525">
        <v>2</v>
      </c>
      <c r="AJ54" s="524"/>
      <c r="AK54" s="506">
        <f t="shared" ref="AK54:AK64" si="12">IF(AJ54&gt;0,AI54,0)</f>
        <v>0</v>
      </c>
      <c r="AL54" s="506"/>
      <c r="AM54" s="1012"/>
      <c r="AO54" s="36"/>
      <c r="AP54" s="18"/>
      <c r="AQ54" s="18"/>
      <c r="AR54" s="2149"/>
      <c r="AS54" s="2100"/>
      <c r="AT54" s="2101"/>
      <c r="AU54" s="374" t="s">
        <v>184</v>
      </c>
      <c r="AV54" s="460"/>
      <c r="AW54" s="298"/>
      <c r="AX54" s="783"/>
      <c r="AY54" s="298"/>
      <c r="AZ54" s="460"/>
      <c r="BA54" s="298"/>
      <c r="BB54" s="460"/>
      <c r="BC54" s="298"/>
      <c r="BD54" s="299">
        <v>2</v>
      </c>
      <c r="BE54" s="306"/>
      <c r="BF54" s="489">
        <f>IF(BE54&gt;0,BD54,0)</f>
        <v>0</v>
      </c>
      <c r="BG54" s="243"/>
      <c r="BH54" s="2135"/>
      <c r="BI54" s="243"/>
      <c r="BJ54" s="996"/>
      <c r="BK54" s="12"/>
    </row>
    <row r="55" spans="1:63" ht="12" customHeight="1" thickTop="1" thickBot="1">
      <c r="A55" s="36"/>
      <c r="B55" s="12"/>
      <c r="C55" s="13"/>
      <c r="D55" s="1927" t="s">
        <v>267</v>
      </c>
      <c r="E55" s="1930" t="s">
        <v>313</v>
      </c>
      <c r="F55" s="1931"/>
      <c r="G55" s="1931"/>
      <c r="H55" s="1931"/>
      <c r="I55" s="1931"/>
      <c r="J55" s="1204"/>
      <c r="K55" s="1205">
        <v>24</v>
      </c>
      <c r="L55" s="2033" t="s">
        <v>1</v>
      </c>
      <c r="M55" s="2033"/>
      <c r="N55" s="2034"/>
      <c r="O55" s="613" t="s">
        <v>217</v>
      </c>
      <c r="P55" s="614"/>
      <c r="Q55" s="614"/>
      <c r="R55" s="614"/>
      <c r="S55" s="614"/>
      <c r="T55" s="615"/>
      <c r="U55" s="239"/>
      <c r="V55" s="36"/>
      <c r="W55" s="39"/>
      <c r="X55" s="2137"/>
      <c r="Y55" s="537"/>
      <c r="Z55" s="507" t="s">
        <v>73</v>
      </c>
      <c r="AA55" s="508"/>
      <c r="AB55" s="768"/>
      <c r="AC55" s="508"/>
      <c r="AD55" s="509"/>
      <c r="AE55" s="508"/>
      <c r="AF55" s="509"/>
      <c r="AG55" s="508"/>
      <c r="AH55" s="509"/>
      <c r="AI55" s="510">
        <v>2</v>
      </c>
      <c r="AJ55" s="511"/>
      <c r="AK55" s="512">
        <f t="shared" si="12"/>
        <v>0</v>
      </c>
      <c r="AL55" s="512"/>
      <c r="AM55" s="1013"/>
      <c r="AO55" s="36"/>
      <c r="AP55" s="18"/>
      <c r="AQ55" s="18"/>
      <c r="AR55" s="2149"/>
      <c r="AS55" s="2100"/>
      <c r="AT55" s="2101"/>
      <c r="AU55" s="231" t="s">
        <v>43</v>
      </c>
      <c r="AV55" s="466"/>
      <c r="AW55" s="100"/>
      <c r="AX55" s="904"/>
      <c r="AY55" s="100"/>
      <c r="AZ55" s="466"/>
      <c r="BA55" s="100"/>
      <c r="BB55" s="466"/>
      <c r="BC55" s="100"/>
      <c r="BD55" s="83">
        <v>2</v>
      </c>
      <c r="BE55" s="106"/>
      <c r="BF55" s="126">
        <f>IF(BE55&gt;0,BD55,0)</f>
        <v>0</v>
      </c>
      <c r="BG55" s="323"/>
      <c r="BH55" s="906" t="s">
        <v>288</v>
      </c>
      <c r="BI55" s="28"/>
      <c r="BJ55" s="987"/>
      <c r="BK55" s="164"/>
    </row>
    <row r="56" spans="1:63" ht="12" customHeight="1" thickTop="1">
      <c r="A56" s="36"/>
      <c r="B56" s="12"/>
      <c r="C56" s="13"/>
      <c r="D56" s="1928"/>
      <c r="E56" s="1126" t="s">
        <v>86</v>
      </c>
      <c r="F56" s="1118" t="s">
        <v>11</v>
      </c>
      <c r="G56" s="1119"/>
      <c r="H56" s="1118" t="s">
        <v>10</v>
      </c>
      <c r="I56" s="1119"/>
      <c r="J56" s="1118" t="s">
        <v>9</v>
      </c>
      <c r="K56" s="1119"/>
      <c r="L56" s="1118" t="s">
        <v>8</v>
      </c>
      <c r="M56" s="1119"/>
      <c r="N56" s="1111" t="s">
        <v>94</v>
      </c>
      <c r="O56" s="2037" t="s">
        <v>92</v>
      </c>
      <c r="P56" s="2038"/>
      <c r="Q56" s="2038"/>
      <c r="R56" s="2038"/>
      <c r="S56" s="2038"/>
      <c r="T56" s="2039"/>
      <c r="U56" s="238"/>
      <c r="V56" s="36"/>
      <c r="W56" s="39"/>
      <c r="X56" s="2137"/>
      <c r="Y56" s="537"/>
      <c r="Z56" s="507" t="s">
        <v>203</v>
      </c>
      <c r="AA56" s="508"/>
      <c r="AB56" s="509"/>
      <c r="AC56" s="900"/>
      <c r="AD56" s="509"/>
      <c r="AE56" s="508"/>
      <c r="AF56" s="509"/>
      <c r="AG56" s="508"/>
      <c r="AH56" s="509"/>
      <c r="AI56" s="510">
        <v>2</v>
      </c>
      <c r="AJ56" s="511"/>
      <c r="AK56" s="512">
        <f t="shared" si="12"/>
        <v>0</v>
      </c>
      <c r="AL56" s="512"/>
      <c r="AM56" s="1013"/>
      <c r="AO56" s="36"/>
      <c r="AP56" s="18"/>
      <c r="AQ56" s="18"/>
      <c r="AR56" s="2149"/>
      <c r="AS56" s="2100"/>
      <c r="AT56" s="2101"/>
      <c r="AU56" s="176" t="s">
        <v>44</v>
      </c>
      <c r="AV56" s="896"/>
      <c r="AW56" s="210"/>
      <c r="AX56" s="463"/>
      <c r="AY56" s="210"/>
      <c r="AZ56" s="463"/>
      <c r="BA56" s="210"/>
      <c r="BB56" s="463"/>
      <c r="BC56" s="210"/>
      <c r="BD56" s="75">
        <v>2</v>
      </c>
      <c r="BE56" s="104"/>
      <c r="BF56" s="127">
        <f>IF(BE56&gt;0,BD56,0)</f>
        <v>0</v>
      </c>
      <c r="BG56" s="28"/>
      <c r="BH56" s="891"/>
      <c r="BI56" s="23"/>
      <c r="BJ56" s="1002"/>
      <c r="BK56" s="12"/>
    </row>
    <row r="57" spans="1:63" ht="12" customHeight="1" thickBot="1">
      <c r="A57" s="36"/>
      <c r="B57" s="12"/>
      <c r="C57" s="13"/>
      <c r="D57" s="1928"/>
      <c r="E57" s="1127"/>
      <c r="F57" s="578" t="s">
        <v>88</v>
      </c>
      <c r="G57" s="579" t="s">
        <v>89</v>
      </c>
      <c r="H57" s="578" t="s">
        <v>88</v>
      </c>
      <c r="I57" s="579" t="s">
        <v>89</v>
      </c>
      <c r="J57" s="578" t="s">
        <v>88</v>
      </c>
      <c r="K57" s="579" t="s">
        <v>89</v>
      </c>
      <c r="L57" s="578" t="s">
        <v>88</v>
      </c>
      <c r="M57" s="579" t="s">
        <v>89</v>
      </c>
      <c r="N57" s="1112"/>
      <c r="O57" s="2040" t="s">
        <v>101</v>
      </c>
      <c r="P57" s="2041"/>
      <c r="Q57" s="2041"/>
      <c r="R57" s="2041"/>
      <c r="S57" s="2041"/>
      <c r="T57" s="2042"/>
      <c r="U57" s="32"/>
      <c r="V57" s="36"/>
      <c r="W57" s="39"/>
      <c r="X57" s="2137"/>
      <c r="Y57" s="537"/>
      <c r="Z57" s="507" t="s">
        <v>75</v>
      </c>
      <c r="AA57" s="508"/>
      <c r="AB57" s="509"/>
      <c r="AC57" s="508"/>
      <c r="AD57" s="768"/>
      <c r="AE57" s="508"/>
      <c r="AF57" s="509"/>
      <c r="AG57" s="508"/>
      <c r="AH57" s="509"/>
      <c r="AI57" s="513">
        <v>2</v>
      </c>
      <c r="AJ57" s="511"/>
      <c r="AK57" s="512">
        <f t="shared" si="12"/>
        <v>0</v>
      </c>
      <c r="AL57" s="512"/>
      <c r="AM57" s="1013"/>
      <c r="AO57" s="36"/>
      <c r="AP57" s="18"/>
      <c r="AQ57" s="18"/>
      <c r="AR57" s="2149"/>
      <c r="AS57" s="2100"/>
      <c r="AT57" s="2101"/>
      <c r="AU57" s="294" t="s">
        <v>185</v>
      </c>
      <c r="AV57" s="462"/>
      <c r="AW57" s="295"/>
      <c r="AX57" s="462"/>
      <c r="AY57" s="782"/>
      <c r="AZ57" s="462"/>
      <c r="BA57" s="295"/>
      <c r="BB57" s="462"/>
      <c r="BC57" s="295"/>
      <c r="BD57" s="307">
        <v>2</v>
      </c>
      <c r="BE57" s="175"/>
      <c r="BF57" s="137">
        <f>IF(BE57&gt;0,BD57,0)</f>
        <v>0</v>
      </c>
      <c r="BG57" s="174"/>
      <c r="BH57" s="888"/>
      <c r="BI57" s="174"/>
      <c r="BJ57" s="1003"/>
      <c r="BK57" s="12"/>
    </row>
    <row r="58" spans="1:63" ht="12" customHeight="1" thickBot="1">
      <c r="A58" s="36"/>
      <c r="B58" s="12"/>
      <c r="C58" s="13"/>
      <c r="D58" s="1928"/>
      <c r="E58" s="581" t="s">
        <v>195</v>
      </c>
      <c r="F58" s="582">
        <f>SUMIF(F$12:F$16,"@",$N$12:$N$16)+SUMIF(F$18:F$20,"@",$N$18:$N$20)+SUMIF(F$22:F$24,"@",$N$22:$N$24)+SUMIF(F$26:F$28,"@",$N$26:$N$28)+SUMIF(F$30:F$31,"@",$N$30:$N$31)+SUMIF(F$34:F$44,"@",$N$34:$N$44)+SUMIF(F$46:F$51,"@",$N$46:$N$51)</f>
        <v>0</v>
      </c>
      <c r="G58" s="583">
        <f t="shared" ref="G58:M58" si="13">SUMIF(G$12:G$16,"@",$N$12:$N$16)+SUMIF(G$18:G$20,"@",$N$18:$N$20)+SUMIF(G$22:G$24,"@",$N$22:$N$24)+SUMIF(G$26:G$28,"@",$N$26:$N$28)+SUMIF(G$30:G$31,"@",$N$30:$N$31)+SUMIF(G$34:G$44,"@",$N$34:$N$44)+SUMIF(G$46:G$51,"@",$N$46:$N$51)</f>
        <v>0</v>
      </c>
      <c r="H58" s="584">
        <f t="shared" si="13"/>
        <v>0</v>
      </c>
      <c r="I58" s="585">
        <f t="shared" si="13"/>
        <v>0</v>
      </c>
      <c r="J58" s="584">
        <f t="shared" si="13"/>
        <v>0</v>
      </c>
      <c r="K58" s="585">
        <f>SUMIF(K$12:K$16,"@",$N$12:$N$16)+SUMIF(K$18:K$20,"@",$N$18:$N$20)+SUMIF(K$22:K$24,"@",$N$22:$N$24)+SUMIF(K$26:K$28,"@",$N$26:$N$28)+SUMIF(K$30:K$31,"@",$N$30:$N$31)+SUMIF(K$34:K$44,"@",$N$34:$N$44)+SUMIF(K$46:K$51,"@",$N$46:$N$51)</f>
        <v>0</v>
      </c>
      <c r="L58" s="586">
        <f t="shared" si="13"/>
        <v>0</v>
      </c>
      <c r="M58" s="587">
        <f t="shared" si="13"/>
        <v>0</v>
      </c>
      <c r="N58" s="588">
        <f t="shared" ref="N58:N65" si="14">SUM(F58:M58)</f>
        <v>0</v>
      </c>
      <c r="O58" s="2052" t="s">
        <v>90</v>
      </c>
      <c r="P58" s="2053"/>
      <c r="Q58" s="2053"/>
      <c r="R58" s="2053"/>
      <c r="S58" s="2053"/>
      <c r="T58" s="2054"/>
      <c r="U58" s="10"/>
      <c r="V58" s="36"/>
      <c r="W58" s="39"/>
      <c r="X58" s="2137"/>
      <c r="Y58" s="537"/>
      <c r="Z58" s="507" t="s">
        <v>204</v>
      </c>
      <c r="AA58" s="508"/>
      <c r="AB58" s="509"/>
      <c r="AC58" s="508"/>
      <c r="AD58" s="509"/>
      <c r="AE58" s="508"/>
      <c r="AF58" s="768"/>
      <c r="AG58" s="508"/>
      <c r="AH58" s="509"/>
      <c r="AI58" s="513">
        <v>2</v>
      </c>
      <c r="AJ58" s="511"/>
      <c r="AK58" s="512">
        <f t="shared" si="12"/>
        <v>0</v>
      </c>
      <c r="AL58" s="512"/>
      <c r="AM58" s="1013"/>
      <c r="AO58" s="36"/>
      <c r="AP58" s="18"/>
      <c r="AQ58" s="18"/>
      <c r="AR58" s="2149"/>
      <c r="AS58" s="2100"/>
      <c r="AT58" s="2101"/>
      <c r="AU58" s="231" t="s">
        <v>17</v>
      </c>
      <c r="AV58" s="761"/>
      <c r="AW58" s="100"/>
      <c r="AX58" s="461"/>
      <c r="AY58" s="100"/>
      <c r="AZ58" s="461"/>
      <c r="BA58" s="100"/>
      <c r="BB58" s="461"/>
      <c r="BC58" s="100"/>
      <c r="BD58" s="83">
        <v>1</v>
      </c>
      <c r="BE58" s="106"/>
      <c r="BF58" s="126">
        <f t="shared" ref="BF58:BF65" si="15">IF(BE58&gt;0,BD58,0)</f>
        <v>0</v>
      </c>
      <c r="BG58" s="972"/>
      <c r="BH58" s="2105" t="s">
        <v>282</v>
      </c>
      <c r="BI58" s="28"/>
      <c r="BJ58" s="2030" t="s">
        <v>295</v>
      </c>
      <c r="BK58" s="12"/>
    </row>
    <row r="59" spans="1:63" ht="12" customHeight="1" thickBot="1">
      <c r="A59" s="36"/>
      <c r="B59" s="12"/>
      <c r="C59" s="13"/>
      <c r="D59" s="1928"/>
      <c r="E59" s="721" t="s">
        <v>216</v>
      </c>
      <c r="F59" s="1107">
        <v>13</v>
      </c>
      <c r="G59" s="1106">
        <v>13</v>
      </c>
      <c r="H59" s="1107">
        <v>21</v>
      </c>
      <c r="I59" s="1106">
        <v>3</v>
      </c>
      <c r="J59" s="1107">
        <v>1</v>
      </c>
      <c r="K59" s="1106">
        <v>2</v>
      </c>
      <c r="L59" s="1108">
        <v>0</v>
      </c>
      <c r="M59" s="1110">
        <v>0</v>
      </c>
      <c r="N59" s="598">
        <f t="shared" si="14"/>
        <v>53</v>
      </c>
      <c r="O59" s="2055" t="s">
        <v>98</v>
      </c>
      <c r="P59" s="2056"/>
      <c r="Q59" s="2056"/>
      <c r="R59" s="2056"/>
      <c r="S59" s="2056"/>
      <c r="T59" s="2057"/>
      <c r="U59" s="10"/>
      <c r="V59" s="36"/>
      <c r="W59" s="39"/>
      <c r="X59" s="2137"/>
      <c r="Y59" s="537"/>
      <c r="Z59" s="507" t="s">
        <v>205</v>
      </c>
      <c r="AA59" s="508"/>
      <c r="AB59" s="509"/>
      <c r="AC59" s="508"/>
      <c r="AD59" s="768"/>
      <c r="AE59" s="508"/>
      <c r="AF59" s="509"/>
      <c r="AG59" s="508"/>
      <c r="AH59" s="509"/>
      <c r="AI59" s="513">
        <v>2</v>
      </c>
      <c r="AJ59" s="511"/>
      <c r="AK59" s="512">
        <f t="shared" si="12"/>
        <v>0</v>
      </c>
      <c r="AL59" s="512"/>
      <c r="AM59" s="1014"/>
      <c r="AO59" s="36"/>
      <c r="AP59" s="18"/>
      <c r="AQ59" s="18"/>
      <c r="AR59" s="2149"/>
      <c r="AS59" s="2100"/>
      <c r="AT59" s="2101"/>
      <c r="AU59" s="176" t="s">
        <v>21</v>
      </c>
      <c r="AV59" s="896"/>
      <c r="AW59" s="210"/>
      <c r="AX59" s="463"/>
      <c r="AY59" s="210"/>
      <c r="AZ59" s="463"/>
      <c r="BA59" s="210"/>
      <c r="BB59" s="463"/>
      <c r="BC59" s="210"/>
      <c r="BD59" s="75">
        <v>1</v>
      </c>
      <c r="BE59" s="104"/>
      <c r="BF59" s="127">
        <f t="shared" si="15"/>
        <v>0</v>
      </c>
      <c r="BG59" s="972"/>
      <c r="BH59" s="2105"/>
      <c r="BI59" s="23"/>
      <c r="BJ59" s="2309"/>
      <c r="BK59" s="12"/>
    </row>
    <row r="60" spans="1:63" ht="12" customHeight="1">
      <c r="A60" s="36"/>
      <c r="B60" s="12"/>
      <c r="C60" s="13"/>
      <c r="D60" s="1928"/>
      <c r="E60" s="581" t="s">
        <v>39</v>
      </c>
      <c r="F60" s="605"/>
      <c r="G60" s="606"/>
      <c r="H60" s="605"/>
      <c r="I60" s="590">
        <f>AD49</f>
        <v>0</v>
      </c>
      <c r="J60" s="589">
        <f>AE49</f>
        <v>0</v>
      </c>
      <c r="K60" s="590">
        <f>AF49</f>
        <v>0</v>
      </c>
      <c r="L60" s="591">
        <f>AG49</f>
        <v>0</v>
      </c>
      <c r="M60" s="592">
        <f>AH49</f>
        <v>0</v>
      </c>
      <c r="N60" s="593">
        <f t="shared" si="14"/>
        <v>0</v>
      </c>
      <c r="O60" s="2058" t="s">
        <v>112</v>
      </c>
      <c r="P60" s="2059"/>
      <c r="Q60" s="2059"/>
      <c r="R60" s="2059"/>
      <c r="S60" s="2059"/>
      <c r="T60" s="2060"/>
      <c r="U60" s="10"/>
      <c r="V60" s="36"/>
      <c r="W60" s="39"/>
      <c r="X60" s="2137"/>
      <c r="Y60" s="537"/>
      <c r="Z60" s="507" t="s">
        <v>206</v>
      </c>
      <c r="AA60" s="508"/>
      <c r="AB60" s="509"/>
      <c r="AC60" s="508"/>
      <c r="AD60" s="509"/>
      <c r="AE60" s="508"/>
      <c r="AF60" s="768"/>
      <c r="AG60" s="508"/>
      <c r="AH60" s="509"/>
      <c r="AI60" s="513">
        <v>2</v>
      </c>
      <c r="AJ60" s="511"/>
      <c r="AK60" s="512">
        <f t="shared" si="12"/>
        <v>0</v>
      </c>
      <c r="AL60" s="512"/>
      <c r="AM60" s="1015"/>
      <c r="AO60" s="36"/>
      <c r="AP60" s="18"/>
      <c r="AQ60" s="18"/>
      <c r="AR60" s="2149"/>
      <c r="AS60" s="2100"/>
      <c r="AT60" s="2101"/>
      <c r="AU60" s="176" t="s">
        <v>22</v>
      </c>
      <c r="AV60" s="463"/>
      <c r="AW60" s="756"/>
      <c r="AX60" s="463"/>
      <c r="AY60" s="210"/>
      <c r="AZ60" s="463"/>
      <c r="BA60" s="210"/>
      <c r="BB60" s="463"/>
      <c r="BC60" s="210"/>
      <c r="BD60" s="74">
        <v>1</v>
      </c>
      <c r="BE60" s="104"/>
      <c r="BF60" s="127">
        <f t="shared" si="15"/>
        <v>0</v>
      </c>
      <c r="BG60" s="972"/>
      <c r="BH60" s="2105"/>
      <c r="BI60" s="23"/>
      <c r="BJ60" s="2309"/>
      <c r="BK60" s="12"/>
    </row>
    <row r="61" spans="1:63" ht="12" customHeight="1" thickBot="1">
      <c r="A61" s="36"/>
      <c r="B61" s="12"/>
      <c r="C61" s="13"/>
      <c r="D61" s="1928"/>
      <c r="E61" s="721" t="s">
        <v>216</v>
      </c>
      <c r="F61" s="607"/>
      <c r="G61" s="608"/>
      <c r="H61" s="607"/>
      <c r="I61" s="1106">
        <v>12</v>
      </c>
      <c r="J61" s="1107">
        <v>17</v>
      </c>
      <c r="K61" s="1106">
        <v>13</v>
      </c>
      <c r="L61" s="1108">
        <v>10</v>
      </c>
      <c r="M61" s="1109"/>
      <c r="N61" s="599">
        <f t="shared" si="14"/>
        <v>52</v>
      </c>
      <c r="O61" s="2061"/>
      <c r="P61" s="2062"/>
      <c r="Q61" s="2062"/>
      <c r="R61" s="2062"/>
      <c r="S61" s="2062"/>
      <c r="T61" s="2063"/>
      <c r="U61" s="10"/>
      <c r="V61" s="36"/>
      <c r="W61" s="39"/>
      <c r="X61" s="2137"/>
      <c r="Y61" s="537"/>
      <c r="Z61" s="507" t="s">
        <v>207</v>
      </c>
      <c r="AA61" s="508"/>
      <c r="AB61" s="509"/>
      <c r="AC61" s="508"/>
      <c r="AD61" s="509"/>
      <c r="AE61" s="508"/>
      <c r="AF61" s="768"/>
      <c r="AG61" s="508"/>
      <c r="AH61" s="509"/>
      <c r="AI61" s="513">
        <v>2</v>
      </c>
      <c r="AJ61" s="511"/>
      <c r="AK61" s="512">
        <f t="shared" si="12"/>
        <v>0</v>
      </c>
      <c r="AL61" s="512"/>
      <c r="AM61" s="1015"/>
      <c r="AO61" s="36"/>
      <c r="AP61" s="18"/>
      <c r="AQ61" s="18"/>
      <c r="AR61" s="2149"/>
      <c r="AS61" s="2100"/>
      <c r="AT61" s="2101"/>
      <c r="AU61" s="294" t="s">
        <v>23</v>
      </c>
      <c r="AV61" s="460"/>
      <c r="AW61" s="903"/>
      <c r="AX61" s="460"/>
      <c r="AY61" s="298"/>
      <c r="AZ61" s="460"/>
      <c r="BA61" s="298"/>
      <c r="BB61" s="460"/>
      <c r="BC61" s="295"/>
      <c r="BD61" s="297">
        <v>1</v>
      </c>
      <c r="BE61" s="306"/>
      <c r="BF61" s="479">
        <f t="shared" si="15"/>
        <v>0</v>
      </c>
      <c r="BG61" s="973"/>
      <c r="BH61" s="2106"/>
      <c r="BI61" s="54"/>
      <c r="BJ61" s="2310"/>
      <c r="BK61" s="12"/>
    </row>
    <row r="62" spans="1:63" ht="12" customHeight="1" thickBot="1">
      <c r="A62" s="36"/>
      <c r="B62" s="12"/>
      <c r="C62" s="13"/>
      <c r="D62" s="1928"/>
      <c r="E62" s="722" t="s">
        <v>190</v>
      </c>
      <c r="F62" s="594">
        <f t="shared" ref="F62:M62" si="16">AV72</f>
        <v>0</v>
      </c>
      <c r="G62" s="595">
        <f t="shared" si="16"/>
        <v>0</v>
      </c>
      <c r="H62" s="594">
        <f t="shared" si="16"/>
        <v>0</v>
      </c>
      <c r="I62" s="595">
        <f t="shared" si="16"/>
        <v>0</v>
      </c>
      <c r="J62" s="594">
        <f t="shared" si="16"/>
        <v>0</v>
      </c>
      <c r="K62" s="595">
        <f t="shared" si="16"/>
        <v>0</v>
      </c>
      <c r="L62" s="596">
        <f t="shared" si="16"/>
        <v>0</v>
      </c>
      <c r="M62" s="597">
        <f t="shared" si="16"/>
        <v>0</v>
      </c>
      <c r="N62" s="593">
        <f t="shared" si="14"/>
        <v>0</v>
      </c>
      <c r="O62" s="2064"/>
      <c r="P62" s="2065"/>
      <c r="Q62" s="2065"/>
      <c r="R62" s="2065"/>
      <c r="S62" s="2065"/>
      <c r="T62" s="2066"/>
      <c r="V62" s="36"/>
      <c r="W62" s="39"/>
      <c r="X62" s="2137"/>
      <c r="Y62" s="537"/>
      <c r="Z62" s="507" t="s">
        <v>76</v>
      </c>
      <c r="AA62" s="508"/>
      <c r="AB62" s="509"/>
      <c r="AC62" s="508"/>
      <c r="AD62" s="509"/>
      <c r="AE62" s="508"/>
      <c r="AF62" s="509"/>
      <c r="AG62" s="769"/>
      <c r="AH62" s="509"/>
      <c r="AI62" s="513">
        <v>2</v>
      </c>
      <c r="AJ62" s="511"/>
      <c r="AK62" s="512">
        <f t="shared" si="12"/>
        <v>0</v>
      </c>
      <c r="AL62" s="512"/>
      <c r="AM62" s="1015"/>
      <c r="AO62" s="36"/>
      <c r="AP62" s="18"/>
      <c r="AQ62" s="18"/>
      <c r="AR62" s="2149"/>
      <c r="AS62" s="2100"/>
      <c r="AT62" s="2101"/>
      <c r="AU62" s="486" t="s">
        <v>70</v>
      </c>
      <c r="AV62" s="897"/>
      <c r="AW62" s="224"/>
      <c r="AX62" s="897"/>
      <c r="AY62" s="224"/>
      <c r="AZ62" s="470"/>
      <c r="BA62" s="224"/>
      <c r="BB62" s="470"/>
      <c r="BC62" s="224"/>
      <c r="BD62" s="487">
        <v>1</v>
      </c>
      <c r="BE62" s="221"/>
      <c r="BF62" s="197">
        <f t="shared" si="15"/>
        <v>0</v>
      </c>
      <c r="BG62" s="323"/>
      <c r="BH62" s="867"/>
      <c r="BI62" s="488"/>
      <c r="BJ62" s="1004"/>
      <c r="BK62" s="12"/>
    </row>
    <row r="63" spans="1:63" ht="12" customHeight="1" thickBot="1">
      <c r="A63" s="36"/>
      <c r="B63" s="12"/>
      <c r="C63" s="13"/>
      <c r="D63" s="1928"/>
      <c r="E63" s="723" t="s">
        <v>216</v>
      </c>
      <c r="F63" s="1102">
        <v>8</v>
      </c>
      <c r="G63" s="1103">
        <v>11</v>
      </c>
      <c r="H63" s="1102">
        <v>1</v>
      </c>
      <c r="I63" s="1103">
        <v>2</v>
      </c>
      <c r="J63" s="1102">
        <v>2</v>
      </c>
      <c r="K63" s="1103">
        <v>0</v>
      </c>
      <c r="L63" s="1104">
        <v>0</v>
      </c>
      <c r="M63" s="1105">
        <v>0</v>
      </c>
      <c r="N63" s="604">
        <f t="shared" si="14"/>
        <v>24</v>
      </c>
      <c r="V63" s="36"/>
      <c r="W63" s="39"/>
      <c r="X63" s="2137"/>
      <c r="Y63" s="537"/>
      <c r="Z63" s="507" t="s">
        <v>77</v>
      </c>
      <c r="AA63" s="508"/>
      <c r="AB63" s="509"/>
      <c r="AC63" s="508"/>
      <c r="AD63" s="509"/>
      <c r="AE63" s="508"/>
      <c r="AF63" s="509"/>
      <c r="AG63" s="769"/>
      <c r="AH63" s="509"/>
      <c r="AI63" s="513">
        <v>3</v>
      </c>
      <c r="AJ63" s="511"/>
      <c r="AK63" s="512">
        <f t="shared" si="12"/>
        <v>0</v>
      </c>
      <c r="AL63" s="512"/>
      <c r="AM63" s="1015"/>
      <c r="AO63" s="36"/>
      <c r="AP63" s="18"/>
      <c r="AQ63" s="18"/>
      <c r="AR63" s="2149"/>
      <c r="AS63" s="2100"/>
      <c r="AT63" s="2101"/>
      <c r="AU63" s="231" t="s">
        <v>19</v>
      </c>
      <c r="AV63" s="898"/>
      <c r="AW63" s="100"/>
      <c r="AX63" s="461"/>
      <c r="AY63" s="100"/>
      <c r="AZ63" s="461"/>
      <c r="BA63" s="100"/>
      <c r="BB63" s="461"/>
      <c r="BC63" s="100"/>
      <c r="BD63" s="83">
        <v>2</v>
      </c>
      <c r="BE63" s="106"/>
      <c r="BF63" s="126">
        <f t="shared" si="15"/>
        <v>0</v>
      </c>
      <c r="BG63" s="28"/>
      <c r="BH63" s="867"/>
      <c r="BI63" s="28"/>
      <c r="BJ63" s="1005"/>
      <c r="BK63" s="12"/>
    </row>
    <row r="64" spans="1:63" ht="12" customHeight="1" thickBot="1">
      <c r="A64" s="36"/>
      <c r="B64" s="12"/>
      <c r="C64" s="13"/>
      <c r="D64" s="1928"/>
      <c r="E64" s="922" t="s">
        <v>269</v>
      </c>
      <c r="F64" s="576">
        <f t="shared" ref="F64:M65" si="17">F58+F60+F62</f>
        <v>0</v>
      </c>
      <c r="G64" s="577">
        <f t="shared" si="17"/>
        <v>0</v>
      </c>
      <c r="H64" s="576">
        <f t="shared" si="17"/>
        <v>0</v>
      </c>
      <c r="I64" s="577">
        <f t="shared" si="17"/>
        <v>0</v>
      </c>
      <c r="J64" s="576">
        <f t="shared" si="17"/>
        <v>0</v>
      </c>
      <c r="K64" s="577">
        <f t="shared" si="17"/>
        <v>0</v>
      </c>
      <c r="L64" s="576">
        <f t="shared" si="17"/>
        <v>0</v>
      </c>
      <c r="M64" s="577">
        <f t="shared" si="17"/>
        <v>0</v>
      </c>
      <c r="N64" s="580">
        <f t="shared" si="14"/>
        <v>0</v>
      </c>
      <c r="O64" s="182"/>
      <c r="P64" s="2070" t="s">
        <v>250</v>
      </c>
      <c r="Q64" s="2071"/>
      <c r="R64" s="2072"/>
      <c r="S64" s="2073" t="s">
        <v>264</v>
      </c>
      <c r="T64" s="2074"/>
      <c r="V64" s="36"/>
      <c r="W64" s="39"/>
      <c r="X64" s="2137"/>
      <c r="Y64" s="537"/>
      <c r="Z64" s="526" t="s">
        <v>78</v>
      </c>
      <c r="AA64" s="528"/>
      <c r="AB64" s="527"/>
      <c r="AC64" s="528"/>
      <c r="AD64" s="527"/>
      <c r="AE64" s="528"/>
      <c r="AF64" s="527"/>
      <c r="AG64" s="528"/>
      <c r="AH64" s="770"/>
      <c r="AI64" s="529">
        <v>2</v>
      </c>
      <c r="AJ64" s="530"/>
      <c r="AK64" s="531">
        <f t="shared" si="12"/>
        <v>0</v>
      </c>
      <c r="AL64" s="531"/>
      <c r="AM64" s="1016"/>
      <c r="AO64" s="36"/>
      <c r="AP64" s="18"/>
      <c r="AQ64" s="18"/>
      <c r="AR64" s="2149"/>
      <c r="AS64" s="2100"/>
      <c r="AT64" s="2101"/>
      <c r="AU64" s="454" t="s">
        <v>20</v>
      </c>
      <c r="AV64" s="899"/>
      <c r="AW64" s="314"/>
      <c r="AX64" s="464"/>
      <c r="AY64" s="210"/>
      <c r="AZ64" s="463"/>
      <c r="BA64" s="210"/>
      <c r="BB64" s="463"/>
      <c r="BC64" s="210"/>
      <c r="BD64" s="75">
        <v>1</v>
      </c>
      <c r="BE64" s="104"/>
      <c r="BF64" s="127">
        <f t="shared" si="15"/>
        <v>0</v>
      </c>
      <c r="BG64" s="23"/>
      <c r="BH64" s="867"/>
      <c r="BI64" s="23"/>
      <c r="BJ64" s="1002"/>
      <c r="BK64" s="164"/>
    </row>
    <row r="65" spans="1:63" ht="12" customHeight="1" thickBot="1">
      <c r="A65" s="36"/>
      <c r="B65" s="12"/>
      <c r="C65" s="13"/>
      <c r="D65" s="1928"/>
      <c r="E65" s="723" t="s">
        <v>216</v>
      </c>
      <c r="F65" s="600">
        <f t="shared" si="17"/>
        <v>21</v>
      </c>
      <c r="G65" s="601">
        <f t="shared" si="17"/>
        <v>24</v>
      </c>
      <c r="H65" s="600">
        <f t="shared" si="17"/>
        <v>22</v>
      </c>
      <c r="I65" s="601">
        <f t="shared" si="17"/>
        <v>17</v>
      </c>
      <c r="J65" s="600">
        <f t="shared" si="17"/>
        <v>20</v>
      </c>
      <c r="K65" s="601">
        <f t="shared" si="17"/>
        <v>15</v>
      </c>
      <c r="L65" s="602">
        <f t="shared" si="17"/>
        <v>10</v>
      </c>
      <c r="M65" s="603">
        <f t="shared" si="17"/>
        <v>0</v>
      </c>
      <c r="N65" s="921">
        <f t="shared" si="14"/>
        <v>129</v>
      </c>
      <c r="O65" s="908"/>
      <c r="P65" s="909">
        <f>SUM(P12:P15)+SUM(P18:P20)+P23+SUM(P26:P28)+SUM(P35:P37)</f>
        <v>0</v>
      </c>
      <c r="Q65" s="727">
        <v>11</v>
      </c>
      <c r="R65" s="728" t="str">
        <f>IF(P65&gt;=Q65,"OK","未充足")</f>
        <v>未充足</v>
      </c>
      <c r="S65" s="2075"/>
      <c r="T65" s="2076"/>
      <c r="U65" s="247"/>
      <c r="V65" s="36"/>
      <c r="W65" s="39"/>
      <c r="X65" s="2137"/>
      <c r="Y65" s="545"/>
      <c r="Z65" s="546"/>
      <c r="AA65" s="538"/>
      <c r="AB65" s="538"/>
      <c r="AC65" s="538"/>
      <c r="AD65" s="538"/>
      <c r="AE65" s="538"/>
      <c r="AF65" s="538"/>
      <c r="AG65" s="538"/>
      <c r="AH65" s="538"/>
      <c r="AI65" s="539"/>
      <c r="AJ65" s="547"/>
      <c r="AK65" s="548">
        <f>SUM(AK66:AK71)</f>
        <v>0</v>
      </c>
      <c r="AL65" s="549">
        <v>4</v>
      </c>
      <c r="AM65" s="540"/>
      <c r="AO65" s="36"/>
      <c r="AP65" s="18"/>
      <c r="AQ65" s="18"/>
      <c r="AR65" s="2149"/>
      <c r="AS65" s="2100"/>
      <c r="AT65" s="2101"/>
      <c r="AU65" s="177" t="s">
        <v>18</v>
      </c>
      <c r="AV65" s="966"/>
      <c r="AW65" s="298"/>
      <c r="AX65" s="460"/>
      <c r="AY65" s="295"/>
      <c r="AZ65" s="462"/>
      <c r="BA65" s="295"/>
      <c r="BB65" s="462"/>
      <c r="BC65" s="295"/>
      <c r="BD65" s="307">
        <v>1</v>
      </c>
      <c r="BE65" s="175"/>
      <c r="BF65" s="137">
        <f t="shared" si="15"/>
        <v>0</v>
      </c>
      <c r="BG65" s="174"/>
      <c r="BH65" s="888"/>
      <c r="BI65" s="174"/>
      <c r="BJ65" s="1003"/>
      <c r="BK65" s="12"/>
    </row>
    <row r="66" spans="1:63" ht="12" customHeight="1" thickBot="1">
      <c r="A66" s="36"/>
      <c r="B66" s="12"/>
      <c r="C66" s="13"/>
      <c r="D66" s="1928"/>
      <c r="E66" s="920" t="s">
        <v>266</v>
      </c>
      <c r="F66" s="910" t="str">
        <f>IF(F64&gt;K55,"F","")</f>
        <v/>
      </c>
      <c r="G66" s="911" t="str">
        <f t="shared" ref="G66:M66" si="18">IF(AND(G64&gt;$K55,F67&lt;3),"F","")</f>
        <v/>
      </c>
      <c r="H66" s="912" t="str">
        <f t="shared" si="18"/>
        <v/>
      </c>
      <c r="I66" s="913" t="str">
        <f t="shared" si="18"/>
        <v/>
      </c>
      <c r="J66" s="912" t="str">
        <f t="shared" si="18"/>
        <v/>
      </c>
      <c r="K66" s="911" t="str">
        <f t="shared" si="18"/>
        <v/>
      </c>
      <c r="L66" s="912" t="str">
        <f t="shared" si="18"/>
        <v/>
      </c>
      <c r="M66" s="911" t="str">
        <f t="shared" si="18"/>
        <v/>
      </c>
      <c r="N66" s="575"/>
      <c r="U66" s="247"/>
      <c r="V66" s="36"/>
      <c r="W66" s="39"/>
      <c r="X66" s="2137"/>
      <c r="Y66" s="541"/>
      <c r="Z66" s="521" t="s">
        <v>208</v>
      </c>
      <c r="AA66" s="522"/>
      <c r="AB66" s="505"/>
      <c r="AC66" s="771"/>
      <c r="AD66" s="505"/>
      <c r="AE66" s="771"/>
      <c r="AF66" s="505"/>
      <c r="AG66" s="522"/>
      <c r="AH66" s="505"/>
      <c r="AI66" s="523">
        <v>2</v>
      </c>
      <c r="AJ66" s="524"/>
      <c r="AK66" s="506">
        <f t="shared" ref="AK66:AK72" si="19">IF(AJ66&gt;0,AI66,0)</f>
        <v>0</v>
      </c>
      <c r="AL66" s="506"/>
      <c r="AM66" s="1017"/>
      <c r="AO66" s="36"/>
      <c r="AP66" s="18"/>
      <c r="AQ66" s="18"/>
      <c r="AR66" s="2149"/>
      <c r="AS66" s="2100"/>
      <c r="AT66" s="2101"/>
      <c r="AU66" s="231" t="s">
        <v>85</v>
      </c>
      <c r="AV66" s="1072"/>
      <c r="AW66" s="1073"/>
      <c r="AX66" s="1072"/>
      <c r="AY66" s="1073"/>
      <c r="AZ66" s="1072"/>
      <c r="BA66" s="1073"/>
      <c r="BB66" s="1072"/>
      <c r="BC66" s="1073"/>
      <c r="BD66" s="205">
        <v>2</v>
      </c>
      <c r="BE66" s="106"/>
      <c r="BF66" s="126">
        <f>IF(BE66&gt;0,BD66,0)</f>
        <v>0</v>
      </c>
      <c r="BG66" s="972"/>
      <c r="BH66" s="2068" t="s">
        <v>281</v>
      </c>
      <c r="BI66" s="198"/>
      <c r="BJ66" s="1005"/>
      <c r="BK66" s="12"/>
    </row>
    <row r="67" spans="1:63" ht="12" customHeight="1" thickTop="1" thickBot="1">
      <c r="A67" s="36"/>
      <c r="B67" s="12"/>
      <c r="C67" s="13"/>
      <c r="D67" s="1928"/>
      <c r="E67" s="919" t="s">
        <v>265</v>
      </c>
      <c r="F67" s="917"/>
      <c r="G67" s="914"/>
      <c r="H67" s="915"/>
      <c r="I67" s="916"/>
      <c r="J67" s="915"/>
      <c r="K67" s="916"/>
      <c r="L67" s="915"/>
      <c r="M67" s="917"/>
      <c r="N67" s="918"/>
      <c r="O67" s="48"/>
      <c r="P67" s="14"/>
      <c r="Q67" s="14"/>
      <c r="R67" s="14"/>
      <c r="S67" s="246"/>
      <c r="T67" s="247"/>
      <c r="U67" s="247"/>
      <c r="V67" s="36"/>
      <c r="W67" s="39"/>
      <c r="X67" s="2137"/>
      <c r="Y67" s="541"/>
      <c r="Z67" s="507" t="s">
        <v>211</v>
      </c>
      <c r="AA67" s="508"/>
      <c r="AB67" s="509"/>
      <c r="AC67" s="900"/>
      <c r="AD67" s="509"/>
      <c r="AE67" s="769"/>
      <c r="AF67" s="509"/>
      <c r="AG67" s="508"/>
      <c r="AH67" s="509"/>
      <c r="AI67" s="513">
        <v>2</v>
      </c>
      <c r="AJ67" s="511"/>
      <c r="AK67" s="512">
        <f t="shared" si="19"/>
        <v>0</v>
      </c>
      <c r="AL67" s="512"/>
      <c r="AM67" s="1015"/>
      <c r="AO67" s="36"/>
      <c r="AP67" s="18"/>
      <c r="AQ67" s="18"/>
      <c r="AR67" s="2149"/>
      <c r="AS67" s="2100"/>
      <c r="AT67" s="2101"/>
      <c r="AU67" s="176" t="s">
        <v>30</v>
      </c>
      <c r="AV67" s="1076"/>
      <c r="AW67" s="1077"/>
      <c r="AX67" s="1078"/>
      <c r="AY67" s="1077"/>
      <c r="AZ67" s="1076"/>
      <c r="BA67" s="1077"/>
      <c r="BB67" s="1076"/>
      <c r="BC67" s="1077"/>
      <c r="BD67" s="75">
        <v>2</v>
      </c>
      <c r="BE67" s="104"/>
      <c r="BF67" s="127">
        <f>IF(BE67&gt;0,BD67,0)</f>
        <v>0</v>
      </c>
      <c r="BG67" s="972"/>
      <c r="BH67" s="2068"/>
      <c r="BI67" s="198"/>
      <c r="BJ67" s="1006"/>
      <c r="BK67" s="12"/>
    </row>
    <row r="68" spans="1:63" ht="12" customHeight="1" thickBot="1">
      <c r="A68" s="36"/>
      <c r="B68" s="12"/>
      <c r="C68" s="13"/>
      <c r="D68" s="1928"/>
      <c r="E68" s="2225" t="s">
        <v>314</v>
      </c>
      <c r="F68" s="2226"/>
      <c r="G68" s="2226"/>
      <c r="H68" s="2226"/>
      <c r="I68" s="2226"/>
      <c r="J68" s="2226"/>
      <c r="K68" s="2226"/>
      <c r="L68" s="2226"/>
      <c r="M68" s="2226"/>
      <c r="N68" s="2227"/>
      <c r="P68" s="14"/>
      <c r="Q68" s="14"/>
      <c r="R68" s="14"/>
      <c r="S68" s="246"/>
      <c r="T68" s="247"/>
      <c r="U68" s="247"/>
      <c r="V68" s="36"/>
      <c r="W68" s="39"/>
      <c r="X68" s="2137"/>
      <c r="Y68" s="541"/>
      <c r="Z68" s="507" t="s">
        <v>212</v>
      </c>
      <c r="AA68" s="508"/>
      <c r="AB68" s="509"/>
      <c r="AC68" s="769"/>
      <c r="AD68" s="509"/>
      <c r="AE68" s="769"/>
      <c r="AF68" s="509"/>
      <c r="AG68" s="508"/>
      <c r="AH68" s="509"/>
      <c r="AI68" s="513">
        <v>2</v>
      </c>
      <c r="AJ68" s="511"/>
      <c r="AK68" s="512">
        <f t="shared" si="19"/>
        <v>0</v>
      </c>
      <c r="AL68" s="512"/>
      <c r="AM68" s="1013"/>
      <c r="AO68" s="36"/>
      <c r="AP68" s="18"/>
      <c r="AQ68" s="18"/>
      <c r="AR68" s="2149"/>
      <c r="AS68" s="2100"/>
      <c r="AT68" s="2101"/>
      <c r="AU68" s="294" t="s">
        <v>31</v>
      </c>
      <c r="AV68" s="1079"/>
      <c r="AW68" s="1080"/>
      <c r="AX68" s="1079"/>
      <c r="AY68" s="1080"/>
      <c r="AZ68" s="1079"/>
      <c r="BA68" s="1080"/>
      <c r="BB68" s="1079"/>
      <c r="BC68" s="1080"/>
      <c r="BD68" s="307">
        <v>3</v>
      </c>
      <c r="BE68" s="175"/>
      <c r="BF68" s="137">
        <f>IF(BE68&gt;0,BD68,0)</f>
        <v>0</v>
      </c>
      <c r="BG68" s="973"/>
      <c r="BH68" s="2311"/>
      <c r="BI68" s="54"/>
      <c r="BJ68" s="1007"/>
      <c r="BK68" s="12"/>
    </row>
    <row r="69" spans="1:63" ht="12" customHeight="1" thickTop="1">
      <c r="A69" s="36"/>
      <c r="B69" s="12"/>
      <c r="C69" s="13"/>
      <c r="D69" s="1928"/>
      <c r="E69" s="923" t="s">
        <v>270</v>
      </c>
      <c r="F69" s="626">
        <f t="shared" ref="F69:M69" si="20">F53+AA50+AV73</f>
        <v>0</v>
      </c>
      <c r="G69" s="626">
        <f t="shared" si="20"/>
        <v>0</v>
      </c>
      <c r="H69" s="626">
        <f t="shared" si="20"/>
        <v>0</v>
      </c>
      <c r="I69" s="626">
        <f t="shared" si="20"/>
        <v>0</v>
      </c>
      <c r="J69" s="626">
        <f t="shared" si="20"/>
        <v>0</v>
      </c>
      <c r="K69" s="626">
        <f t="shared" si="20"/>
        <v>0</v>
      </c>
      <c r="L69" s="626">
        <f t="shared" si="20"/>
        <v>0</v>
      </c>
      <c r="M69" s="626">
        <f t="shared" si="20"/>
        <v>0</v>
      </c>
      <c r="N69" s="724"/>
      <c r="O69" s="48"/>
      <c r="P69" s="14"/>
      <c r="Q69" s="14"/>
      <c r="R69" s="14"/>
      <c r="S69" s="246"/>
      <c r="T69" s="247"/>
      <c r="U69" s="247"/>
      <c r="V69" s="36"/>
      <c r="W69" s="39"/>
      <c r="X69" s="2137"/>
      <c r="Y69" s="541"/>
      <c r="Z69" s="507" t="s">
        <v>213</v>
      </c>
      <c r="AA69" s="508"/>
      <c r="AB69" s="509"/>
      <c r="AC69" s="900"/>
      <c r="AD69" s="509"/>
      <c r="AE69" s="769"/>
      <c r="AF69" s="509"/>
      <c r="AG69" s="508"/>
      <c r="AH69" s="509"/>
      <c r="AI69" s="513">
        <v>2</v>
      </c>
      <c r="AJ69" s="511"/>
      <c r="AK69" s="514">
        <f t="shared" si="19"/>
        <v>0</v>
      </c>
      <c r="AL69" s="514"/>
      <c r="AM69" s="1018"/>
      <c r="AO69" s="36"/>
      <c r="AP69" s="18"/>
      <c r="AQ69" s="18"/>
      <c r="AR69" s="2149"/>
      <c r="AS69" s="2100"/>
      <c r="AT69" s="2101"/>
      <c r="AU69" s="231" t="s">
        <v>72</v>
      </c>
      <c r="AV69" s="1072"/>
      <c r="AW69" s="1073"/>
      <c r="AX69" s="1072"/>
      <c r="AY69" s="1073"/>
      <c r="AZ69" s="1072"/>
      <c r="BA69" s="1073"/>
      <c r="BB69" s="1072"/>
      <c r="BC69" s="1073"/>
      <c r="BD69" s="83">
        <v>1</v>
      </c>
      <c r="BE69" s="106"/>
      <c r="BF69" s="126">
        <f>IF(BE69&gt;0,BD69,0)</f>
        <v>0</v>
      </c>
      <c r="BG69" s="926"/>
      <c r="BH69" s="928"/>
      <c r="BI69" s="448"/>
      <c r="BJ69" s="2318" t="s">
        <v>262</v>
      </c>
      <c r="BK69" s="12"/>
    </row>
    <row r="70" spans="1:63" ht="12" customHeight="1" thickBot="1">
      <c r="A70" s="36"/>
      <c r="B70" s="12"/>
      <c r="C70" s="13"/>
      <c r="D70" s="1929"/>
      <c r="E70" s="924" t="s">
        <v>268</v>
      </c>
      <c r="F70" s="725">
        <f t="shared" ref="F70:M70" si="21">F64+F69</f>
        <v>0</v>
      </c>
      <c r="G70" s="725">
        <f t="shared" si="21"/>
        <v>0</v>
      </c>
      <c r="H70" s="725">
        <f t="shared" si="21"/>
        <v>0</v>
      </c>
      <c r="I70" s="725">
        <f t="shared" si="21"/>
        <v>0</v>
      </c>
      <c r="J70" s="725">
        <f t="shared" si="21"/>
        <v>0</v>
      </c>
      <c r="K70" s="725">
        <f t="shared" si="21"/>
        <v>0</v>
      </c>
      <c r="L70" s="725">
        <f t="shared" si="21"/>
        <v>0</v>
      </c>
      <c r="M70" s="725">
        <f t="shared" si="21"/>
        <v>0</v>
      </c>
      <c r="N70" s="726">
        <f>SUM(F70:M70)</f>
        <v>0</v>
      </c>
      <c r="O70" s="48"/>
      <c r="P70" s="14"/>
      <c r="Q70" s="14"/>
      <c r="R70" s="14"/>
      <c r="S70" s="246"/>
      <c r="T70" s="247"/>
      <c r="U70" s="12"/>
      <c r="V70" s="36"/>
      <c r="W70" s="39"/>
      <c r="X70" s="2137"/>
      <c r="Y70" s="541"/>
      <c r="Z70" s="507" t="s">
        <v>214</v>
      </c>
      <c r="AA70" s="508"/>
      <c r="AB70" s="509"/>
      <c r="AC70" s="769"/>
      <c r="AD70" s="509"/>
      <c r="AE70" s="769"/>
      <c r="AF70" s="509"/>
      <c r="AG70" s="508"/>
      <c r="AH70" s="509"/>
      <c r="AI70" s="513">
        <v>2</v>
      </c>
      <c r="AJ70" s="511"/>
      <c r="AK70" s="512">
        <f t="shared" si="19"/>
        <v>0</v>
      </c>
      <c r="AL70" s="512"/>
      <c r="AM70" s="1013"/>
      <c r="AO70" s="36"/>
      <c r="AP70" s="18"/>
      <c r="AQ70" s="18"/>
      <c r="AR70" s="2150"/>
      <c r="AS70" s="2102"/>
      <c r="AT70" s="2103"/>
      <c r="AU70" s="178" t="s">
        <v>72</v>
      </c>
      <c r="AV70" s="1074"/>
      <c r="AW70" s="1075"/>
      <c r="AX70" s="1074"/>
      <c r="AY70" s="1075"/>
      <c r="AZ70" s="1074"/>
      <c r="BA70" s="1075"/>
      <c r="BB70" s="1074"/>
      <c r="BC70" s="1075"/>
      <c r="BD70" s="301">
        <v>2</v>
      </c>
      <c r="BE70" s="108"/>
      <c r="BF70" s="273">
        <f>IF(BE70&gt;0,BD70,0)</f>
        <v>0</v>
      </c>
      <c r="BG70" s="927"/>
      <c r="BH70" s="929"/>
      <c r="BI70" s="5"/>
      <c r="BJ70" s="2319"/>
      <c r="BK70" s="12"/>
    </row>
    <row r="71" spans="1:63" ht="12" customHeight="1" thickTop="1" thickBot="1">
      <c r="A71" s="36"/>
      <c r="B71" s="12"/>
      <c r="C71" s="720"/>
      <c r="D71" s="720"/>
      <c r="E71" s="720"/>
      <c r="F71" s="720"/>
      <c r="G71" s="720"/>
      <c r="H71" s="720"/>
      <c r="I71" s="720"/>
      <c r="J71" s="720"/>
      <c r="K71" s="720"/>
      <c r="L71" s="720"/>
      <c r="M71" s="720"/>
      <c r="N71" s="720"/>
      <c r="O71" s="720"/>
      <c r="P71" s="720"/>
      <c r="Q71" s="720"/>
      <c r="R71" s="720"/>
      <c r="S71" s="720"/>
      <c r="T71" s="720"/>
      <c r="U71" s="12"/>
      <c r="V71" s="36"/>
      <c r="W71" s="39"/>
      <c r="X71" s="2137"/>
      <c r="Y71" s="542"/>
      <c r="Z71" s="515" t="s">
        <v>215</v>
      </c>
      <c r="AA71" s="517"/>
      <c r="AB71" s="516"/>
      <c r="AC71" s="772"/>
      <c r="AD71" s="516"/>
      <c r="AE71" s="772"/>
      <c r="AF71" s="516"/>
      <c r="AG71" s="517"/>
      <c r="AH71" s="516"/>
      <c r="AI71" s="518">
        <v>2</v>
      </c>
      <c r="AJ71" s="519"/>
      <c r="AK71" s="520">
        <f t="shared" si="19"/>
        <v>0</v>
      </c>
      <c r="AL71" s="520"/>
      <c r="AM71" s="1019"/>
      <c r="AO71" s="36"/>
      <c r="AP71" s="18"/>
      <c r="AQ71" s="18"/>
      <c r="AR71" s="930"/>
      <c r="AS71" s="13"/>
      <c r="AT71" s="13"/>
      <c r="AV71" s="817" t="s">
        <v>13</v>
      </c>
      <c r="AW71" s="818" t="s">
        <v>12</v>
      </c>
      <c r="AX71" s="819" t="s">
        <v>13</v>
      </c>
      <c r="AY71" s="818" t="s">
        <v>12</v>
      </c>
      <c r="AZ71" s="819" t="s">
        <v>13</v>
      </c>
      <c r="BA71" s="818" t="s">
        <v>12</v>
      </c>
      <c r="BB71" s="819" t="s">
        <v>13</v>
      </c>
      <c r="BC71" s="820" t="s">
        <v>12</v>
      </c>
      <c r="BD71" s="931"/>
      <c r="BE71" s="933"/>
      <c r="BF71" s="932"/>
      <c r="BG71" s="932"/>
      <c r="BH71" s="934"/>
      <c r="BI71" s="932"/>
      <c r="BJ71" s="935"/>
      <c r="BK71" s="12"/>
    </row>
    <row r="72" spans="1:63" ht="12" customHeight="1" thickBot="1">
      <c r="A72" s="36"/>
      <c r="B72" s="12"/>
      <c r="C72" s="1767" t="s">
        <v>221</v>
      </c>
      <c r="D72" s="1768"/>
      <c r="E72" s="1768"/>
      <c r="F72" s="1768"/>
      <c r="G72" s="1768"/>
      <c r="H72" s="1768"/>
      <c r="I72" s="1768"/>
      <c r="J72" s="1768"/>
      <c r="K72" s="1768"/>
      <c r="L72" s="1768"/>
      <c r="M72" s="1768"/>
      <c r="N72" s="1768"/>
      <c r="O72" s="1768"/>
      <c r="P72" s="1768"/>
      <c r="Q72" s="1768"/>
      <c r="R72" s="1768"/>
      <c r="S72" s="1768"/>
      <c r="T72" s="1769"/>
      <c r="U72" s="249"/>
      <c r="V72" s="12"/>
      <c r="W72" s="532"/>
      <c r="X72" s="2138"/>
      <c r="Y72" s="533"/>
      <c r="Z72" s="4" t="s">
        <v>79</v>
      </c>
      <c r="AA72" s="102"/>
      <c r="AB72" s="91"/>
      <c r="AC72" s="901"/>
      <c r="AD72" s="91"/>
      <c r="AE72" s="102"/>
      <c r="AF72" s="91"/>
      <c r="AG72" s="102"/>
      <c r="AH72" s="91"/>
      <c r="AI72" s="76">
        <v>2</v>
      </c>
      <c r="AJ72" s="109"/>
      <c r="AK72" s="6">
        <f t="shared" si="19"/>
        <v>0</v>
      </c>
      <c r="AL72" s="6"/>
      <c r="AM72" s="504" t="s">
        <v>108</v>
      </c>
      <c r="AN72" s="10"/>
      <c r="AO72" s="12"/>
      <c r="AP72" s="15"/>
      <c r="AQ72" s="15"/>
      <c r="AR72" s="930"/>
      <c r="AS72" s="13"/>
      <c r="AT72" s="532"/>
      <c r="AU72" s="807" t="s">
        <v>209</v>
      </c>
      <c r="AV72" s="808">
        <f>SUMIF(AV$13:AV$18,"@",$BD$13:$BD$18)+SUMIF(AV$20:AV$21,"@",$BD$20:$BD$21)+SUMIF(AV$23:AV$24,"@",$BD$23:$BD$24)+SUMIF(AV$26:AV$32,"@",$BD$26:$BD$32)+SUMIF(AV$34:AV$57,"@",$BD$34:$BD$57)+SUMIF(AV$58:AV$65,"@",$BD$58:$BD$65)+SUMIF(AV$66:AV$68,"@",$BD$66:$BD$68)</f>
        <v>0</v>
      </c>
      <c r="AW72" s="808">
        <f t="shared" ref="AW72:BC72" si="22">SUMIF(AW$13:AW$18,"@",$BD$13:$BD$18)+SUMIF(AW$20:AW$21,"@",$BD$20:$BD$21)+SUMIF(AW$23:AW$24,"@",$BD$23:$BD$24)+SUMIF(AW$26:AW$32,"@",$BD$26:$BD$32)+SUMIF(AW$34:AW$57,"@",$BD$34:$BD$57)+SUMIF(AW$58:AW$65,"@",$BD$58:$BD$65)+SUMIF(AW$66:AW$68,"@",$BD$66:$BD$68)</f>
        <v>0</v>
      </c>
      <c r="AX72" s="808">
        <f t="shared" si="22"/>
        <v>0</v>
      </c>
      <c r="AY72" s="808">
        <f t="shared" si="22"/>
        <v>0</v>
      </c>
      <c r="AZ72" s="808">
        <f t="shared" si="22"/>
        <v>0</v>
      </c>
      <c r="BA72" s="808">
        <f t="shared" si="22"/>
        <v>0</v>
      </c>
      <c r="BB72" s="808">
        <f t="shared" si="22"/>
        <v>0</v>
      </c>
      <c r="BC72" s="808">
        <f t="shared" si="22"/>
        <v>0</v>
      </c>
      <c r="BD72" s="84"/>
      <c r="BE72" s="554"/>
      <c r="BF72" s="14"/>
      <c r="BG72" s="12"/>
      <c r="BH72" s="940"/>
      <c r="BI72" s="12"/>
      <c r="BJ72" s="941"/>
      <c r="BK72" s="12"/>
    </row>
    <row r="73" spans="1:63" ht="12" customHeight="1" thickBot="1">
      <c r="A73" s="36"/>
      <c r="B73" s="12"/>
      <c r="C73" s="1770"/>
      <c r="D73" s="1771"/>
      <c r="E73" s="1771"/>
      <c r="F73" s="1771"/>
      <c r="G73" s="1771"/>
      <c r="H73" s="1771"/>
      <c r="I73" s="1771"/>
      <c r="J73" s="1771"/>
      <c r="K73" s="1771"/>
      <c r="L73" s="1771"/>
      <c r="M73" s="1771"/>
      <c r="N73" s="1771"/>
      <c r="O73" s="1771"/>
      <c r="P73" s="1771"/>
      <c r="Q73" s="1771"/>
      <c r="R73" s="1771"/>
      <c r="S73" s="1771"/>
      <c r="T73" s="1772"/>
      <c r="U73" s="12"/>
      <c r="V73" s="12"/>
      <c r="W73" s="13"/>
      <c r="X73" s="12"/>
      <c r="Y73" s="12"/>
      <c r="Z73" s="12"/>
      <c r="AA73" s="12"/>
      <c r="AB73" s="12"/>
      <c r="AC73" s="12"/>
      <c r="AD73" s="12"/>
      <c r="AE73" s="12"/>
      <c r="AF73" s="12"/>
      <c r="AG73" s="12"/>
      <c r="AH73" s="12"/>
      <c r="AI73" s="10"/>
      <c r="AJ73" s="12"/>
      <c r="AK73" s="10"/>
      <c r="AL73" s="10"/>
      <c r="AM73" s="10"/>
      <c r="AN73" s="10"/>
      <c r="AO73" s="12"/>
      <c r="AP73" s="15"/>
      <c r="AQ73" s="15"/>
      <c r="AR73" s="930"/>
      <c r="AS73" s="13"/>
      <c r="AT73" s="13"/>
      <c r="AU73" s="809" t="s">
        <v>111</v>
      </c>
      <c r="AV73" s="810">
        <f>SUMIF(AV$13:AV$18,"集",$BD$13:$BD$18)+SUMIF(AV$20:AV$21,"集",$BD$20:$BD$21)+SUMIF(AV$23:AV$24,"集",$BD$23:$BD$24)+SUMIF(AV$26:AV$32,"集",$BD$26:$BD$32)+SUMIF(AV$34:AV$57,"集",$BD$34:$BD$57)+SUMIF(AV$58:AV$65,"集",$BD$58:$BD$65)+SUMIF(AV$66:AV$68,"集",$BD$66:$BD$68)</f>
        <v>0</v>
      </c>
      <c r="AW73" s="810">
        <f t="shared" ref="AW73:BC73" si="23">SUMIF(AW$13:AW$18,"集",$BD$13:$BD$18)+SUMIF(AW$20:AW$21,"集",$BD$20:$BD$21)+SUMIF(AW$23:AW$24,"集",$BD$23:$BD$24)+SUMIF(AW$26:AW$32,"集",$BD$26:$BD$32)+SUMIF(AW$34:AW$57,"集",$BD$34:$BD$57)+SUMIF(AW$58:AW$65,"集",$BD$58:$BD$65)+SUMIF(AW$66:AW$68,"集",$BD$66:$BD$68)</f>
        <v>0</v>
      </c>
      <c r="AX73" s="810">
        <f t="shared" si="23"/>
        <v>0</v>
      </c>
      <c r="AY73" s="810">
        <f>SUMIF(AY$13:AY$18,"集",$BD$13:$BD$18)+SUMIF(AY$20:AY$21,"集",$BD$20:$BD$21)+SUMIF(AY$23:AY$24,"集",$BD$23:$BD$24)+SUMIF(AY$26:AY$32,"集",$BD$26:$BD$32)+SUMIF(AY$34:AY$57,"集",$BD$34:$BD$57)+SUMIF(AY$58:AY$65,"集",$BD$58:$BD$65)+SUMIF(AY$66:AY$68,"集",$BD$66:$BD$68)</f>
        <v>0</v>
      </c>
      <c r="AZ73" s="810">
        <f t="shared" si="23"/>
        <v>0</v>
      </c>
      <c r="BA73" s="810">
        <f t="shared" si="23"/>
        <v>0</v>
      </c>
      <c r="BB73" s="810">
        <f t="shared" si="23"/>
        <v>0</v>
      </c>
      <c r="BC73" s="810">
        <f t="shared" si="23"/>
        <v>0</v>
      </c>
      <c r="BD73" s="971"/>
      <c r="BE73" s="554"/>
      <c r="BF73" s="14"/>
      <c r="BG73" s="12"/>
      <c r="BH73" s="940"/>
      <c r="BI73" s="12"/>
      <c r="BJ73" s="941"/>
      <c r="BK73" s="12"/>
    </row>
    <row r="74" spans="1:63" ht="12" customHeight="1">
      <c r="A74" s="36"/>
      <c r="B74" s="12"/>
      <c r="C74" s="1770"/>
      <c r="D74" s="1771"/>
      <c r="E74" s="1771"/>
      <c r="F74" s="1771"/>
      <c r="G74" s="1771"/>
      <c r="H74" s="1771"/>
      <c r="I74" s="1771"/>
      <c r="J74" s="1771"/>
      <c r="K74" s="1771"/>
      <c r="L74" s="1771"/>
      <c r="M74" s="1771"/>
      <c r="N74" s="1771"/>
      <c r="O74" s="1771"/>
      <c r="P74" s="1771"/>
      <c r="Q74" s="1771"/>
      <c r="R74" s="1771"/>
      <c r="S74" s="1771"/>
      <c r="T74" s="1772"/>
      <c r="U74" s="12"/>
      <c r="V74" s="12"/>
      <c r="W74" s="13"/>
      <c r="X74" s="12"/>
      <c r="Y74" s="12"/>
      <c r="Z74" s="12"/>
      <c r="AA74" s="12"/>
      <c r="AB74" s="12"/>
      <c r="AC74" s="12"/>
      <c r="AD74" s="12"/>
      <c r="AE74" s="12"/>
      <c r="AF74" s="12"/>
      <c r="AG74" s="12"/>
      <c r="AH74" s="12"/>
      <c r="AI74" s="10"/>
      <c r="AJ74" s="12"/>
      <c r="AK74" s="10"/>
      <c r="AL74" s="10"/>
      <c r="AM74" s="10"/>
      <c r="AN74" s="10"/>
      <c r="AO74" s="12"/>
      <c r="AP74" s="15"/>
      <c r="AQ74" s="15"/>
      <c r="AR74" s="930"/>
      <c r="AS74" s="13"/>
      <c r="AT74" s="13"/>
      <c r="AU74" s="975"/>
      <c r="AV74" s="974"/>
      <c r="AW74" s="974"/>
      <c r="AX74" s="974"/>
      <c r="AY74" s="974"/>
      <c r="AZ74" s="974"/>
      <c r="BA74" s="974"/>
      <c r="BB74" s="974"/>
      <c r="BC74" s="974"/>
      <c r="BD74" s="84"/>
      <c r="BE74" s="554"/>
      <c r="BF74" s="14"/>
      <c r="BG74" s="12"/>
      <c r="BH74" s="940"/>
      <c r="BI74" s="12"/>
      <c r="BJ74" s="941"/>
      <c r="BK74" s="12"/>
    </row>
    <row r="75" spans="1:63" ht="12" customHeight="1">
      <c r="A75" s="36"/>
      <c r="B75" s="12"/>
      <c r="C75" s="1770"/>
      <c r="D75" s="1771"/>
      <c r="E75" s="1771"/>
      <c r="F75" s="1771"/>
      <c r="G75" s="1771"/>
      <c r="H75" s="1771"/>
      <c r="I75" s="1771"/>
      <c r="J75" s="1771"/>
      <c r="K75" s="1771"/>
      <c r="L75" s="1771"/>
      <c r="M75" s="1771"/>
      <c r="N75" s="1771"/>
      <c r="O75" s="1771"/>
      <c r="P75" s="1771"/>
      <c r="Q75" s="1771"/>
      <c r="R75" s="1771"/>
      <c r="S75" s="1771"/>
      <c r="T75" s="1772"/>
      <c r="U75" s="12"/>
      <c r="V75" s="12"/>
      <c r="W75" s="13"/>
      <c r="X75" s="12"/>
      <c r="Y75" s="12"/>
      <c r="Z75" s="12"/>
      <c r="AA75" s="12"/>
      <c r="AB75" s="12"/>
      <c r="AC75" s="12"/>
      <c r="AD75" s="12"/>
      <c r="AE75" s="12"/>
      <c r="AF75" s="12"/>
      <c r="AG75" s="12"/>
      <c r="AH75" s="12"/>
      <c r="AI75" s="10"/>
      <c r="AJ75" s="12"/>
      <c r="AK75" s="10"/>
      <c r="AL75" s="10"/>
      <c r="AM75" s="10"/>
      <c r="AN75" s="10"/>
      <c r="AO75" s="12"/>
      <c r="AP75" s="15"/>
      <c r="AQ75" s="15"/>
      <c r="AR75" s="18"/>
      <c r="AU75" s="559"/>
      <c r="AV75" s="19"/>
      <c r="AW75" s="19"/>
      <c r="AX75" s="19"/>
      <c r="AY75" s="19"/>
      <c r="AZ75" s="19"/>
      <c r="BA75" s="19"/>
      <c r="BB75" s="19"/>
      <c r="BC75" s="19"/>
      <c r="BD75" s="12"/>
      <c r="BE75" s="36"/>
      <c r="BF75" s="36"/>
      <c r="BH75" s="12"/>
      <c r="BJ75" s="36"/>
      <c r="BK75" s="12"/>
    </row>
    <row r="76" spans="1:63" s="42" customFormat="1" ht="12" customHeight="1" thickBot="1">
      <c r="A76" s="12"/>
      <c r="B76" s="12"/>
      <c r="C76" s="1773"/>
      <c r="D76" s="1774"/>
      <c r="E76" s="1774"/>
      <c r="F76" s="1774"/>
      <c r="G76" s="1774"/>
      <c r="H76" s="1774"/>
      <c r="I76" s="1774"/>
      <c r="J76" s="1774"/>
      <c r="K76" s="1774"/>
      <c r="L76" s="1774"/>
      <c r="M76" s="1774"/>
      <c r="N76" s="1774"/>
      <c r="O76" s="1774"/>
      <c r="P76" s="1774"/>
      <c r="Q76" s="1774"/>
      <c r="R76" s="1774"/>
      <c r="S76" s="1774"/>
      <c r="T76" s="1775"/>
      <c r="U76" s="12"/>
      <c r="V76" s="12"/>
      <c r="W76" s="13"/>
      <c r="X76" s="12"/>
      <c r="Y76" s="12"/>
      <c r="Z76" s="12"/>
      <c r="AA76" s="12"/>
      <c r="AB76" s="12"/>
      <c r="AC76" s="12"/>
      <c r="AD76" s="12"/>
      <c r="AE76" s="12"/>
      <c r="AF76" s="12"/>
      <c r="AG76" s="12"/>
      <c r="AH76" s="12"/>
      <c r="AI76" s="12"/>
      <c r="AJ76" s="12"/>
      <c r="AK76" s="12"/>
      <c r="AL76" s="12"/>
      <c r="AM76" s="12"/>
      <c r="AN76" s="12"/>
      <c r="AO76" s="12"/>
      <c r="AP76" s="15"/>
      <c r="AQ76" s="15"/>
      <c r="AR76" s="32"/>
      <c r="AS76" s="32"/>
      <c r="AT76" s="32"/>
      <c r="AU76" s="559"/>
      <c r="AV76" s="19"/>
      <c r="AW76" s="19"/>
      <c r="AX76" s="19"/>
      <c r="AY76" s="19"/>
      <c r="AZ76" s="19"/>
      <c r="BA76" s="19"/>
      <c r="BB76" s="19"/>
      <c r="BC76" s="19"/>
      <c r="BK76" s="12"/>
    </row>
    <row r="77" spans="1:63" ht="13.5" customHeight="1">
      <c r="A77" s="36"/>
      <c r="B77" s="12"/>
      <c r="C77" s="13"/>
      <c r="D77" s="13"/>
      <c r="E77" s="12"/>
      <c r="F77" s="554"/>
      <c r="G77" s="554"/>
      <c r="H77" s="554"/>
      <c r="I77" s="554"/>
      <c r="J77" s="554"/>
      <c r="K77" s="554"/>
      <c r="L77" s="554"/>
      <c r="M77" s="554"/>
      <c r="N77" s="84"/>
      <c r="O77" s="554"/>
      <c r="P77" s="14"/>
      <c r="Q77" s="113"/>
      <c r="R77" s="553"/>
      <c r="S77" s="655"/>
      <c r="T77" s="12"/>
      <c r="U77" s="12"/>
      <c r="V77" s="12"/>
      <c r="W77" s="13"/>
      <c r="X77" s="12"/>
      <c r="Y77" s="12"/>
      <c r="Z77" s="12"/>
      <c r="AA77" s="12"/>
      <c r="AB77" s="12"/>
      <c r="AC77" s="12"/>
      <c r="AD77" s="12"/>
      <c r="AE77" s="12"/>
      <c r="AF77" s="12"/>
      <c r="AG77" s="12"/>
      <c r="AH77" s="12"/>
      <c r="AI77" s="10"/>
      <c r="AJ77" s="12"/>
      <c r="AK77" s="10"/>
      <c r="AL77" s="10"/>
      <c r="AM77" s="10"/>
      <c r="AN77" s="10"/>
      <c r="AO77" s="12"/>
      <c r="AP77" s="15"/>
      <c r="AQ77" s="15"/>
      <c r="AR77" s="13"/>
      <c r="AS77" s="13"/>
      <c r="AT77" s="12"/>
      <c r="AU77" s="559"/>
      <c r="AV77" s="19"/>
      <c r="AW77" s="19"/>
      <c r="AX77" s="19"/>
      <c r="AY77" s="19"/>
      <c r="AZ77" s="19"/>
      <c r="BA77" s="19"/>
      <c r="BB77" s="19"/>
      <c r="BC77" s="19"/>
      <c r="BD77" s="12"/>
      <c r="BK77" s="32"/>
    </row>
    <row r="78" spans="1:63">
      <c r="A78" s="36"/>
      <c r="B78" s="12"/>
      <c r="C78" s="13"/>
      <c r="D78" s="13"/>
      <c r="E78" s="12"/>
      <c r="F78" s="554"/>
      <c r="G78" s="554"/>
      <c r="H78" s="554"/>
      <c r="I78" s="554"/>
      <c r="J78" s="554"/>
      <c r="K78" s="554"/>
      <c r="L78" s="554"/>
      <c r="M78" s="554"/>
      <c r="N78" s="84"/>
      <c r="O78" s="554"/>
      <c r="P78" s="14"/>
      <c r="Q78" s="113"/>
      <c r="R78" s="553"/>
      <c r="S78" s="655"/>
      <c r="T78" s="12"/>
      <c r="U78" s="12"/>
      <c r="V78" s="12"/>
      <c r="W78" s="13"/>
      <c r="X78" s="12"/>
      <c r="Y78" s="12"/>
      <c r="Z78" s="12"/>
      <c r="AA78" s="12"/>
      <c r="AB78" s="12"/>
      <c r="AC78" s="12"/>
      <c r="AD78" s="12"/>
      <c r="AE78" s="12"/>
      <c r="AF78" s="12"/>
      <c r="AG78" s="12"/>
      <c r="AH78" s="12"/>
      <c r="AI78" s="10"/>
      <c r="AJ78" s="12"/>
      <c r="AK78" s="10"/>
      <c r="AL78" s="10"/>
      <c r="AM78" s="10"/>
      <c r="AN78" s="10"/>
      <c r="AO78" s="12"/>
      <c r="AP78" s="15"/>
      <c r="AQ78" s="15"/>
      <c r="AR78" s="13"/>
      <c r="AS78" s="13"/>
      <c r="BK78" s="32"/>
    </row>
    <row r="79" spans="1:63" ht="14.25" customHeight="1">
      <c r="A79" s="36"/>
      <c r="B79" s="12"/>
      <c r="C79" s="13"/>
      <c r="D79" s="13"/>
      <c r="E79" s="12"/>
      <c r="F79" s="554"/>
      <c r="G79" s="554"/>
      <c r="H79" s="554"/>
      <c r="I79" s="554"/>
      <c r="J79" s="554"/>
      <c r="K79" s="554"/>
      <c r="L79" s="554"/>
      <c r="M79" s="554"/>
      <c r="N79" s="84"/>
      <c r="O79" s="554"/>
      <c r="P79" s="14"/>
      <c r="Q79" s="113"/>
      <c r="R79" s="553"/>
      <c r="S79" s="655"/>
      <c r="T79" s="12"/>
      <c r="U79" s="12"/>
      <c r="V79" s="12"/>
      <c r="W79" s="13"/>
      <c r="X79" s="12"/>
      <c r="Y79" s="12"/>
      <c r="Z79" s="12"/>
      <c r="AA79" s="12"/>
      <c r="AB79" s="12"/>
      <c r="AC79" s="12"/>
      <c r="AD79" s="12"/>
      <c r="AE79" s="12"/>
      <c r="AF79" s="12"/>
      <c r="AG79" s="12"/>
      <c r="AH79" s="12"/>
      <c r="AI79" s="10"/>
      <c r="AJ79" s="12"/>
      <c r="AK79" s="10"/>
      <c r="AL79" s="10"/>
      <c r="AM79" s="10"/>
      <c r="AN79" s="10"/>
      <c r="AO79" s="12"/>
      <c r="AP79" s="15"/>
      <c r="AQ79" s="15"/>
      <c r="AR79" s="13"/>
      <c r="AS79" s="13"/>
      <c r="BK79" s="14"/>
    </row>
    <row r="80" spans="1:63">
      <c r="D80" s="12"/>
      <c r="E80" s="12"/>
      <c r="F80" s="12"/>
      <c r="G80" s="12"/>
      <c r="H80" s="12"/>
      <c r="I80" s="12"/>
      <c r="J80" s="12"/>
      <c r="K80" s="12"/>
      <c r="L80" s="12"/>
      <c r="M80" s="12"/>
      <c r="N80" s="10"/>
      <c r="O80" s="12"/>
      <c r="P80" s="10"/>
      <c r="Q80" s="10"/>
      <c r="R80" s="10"/>
      <c r="S80" s="10"/>
      <c r="T80" s="12"/>
      <c r="U80" s="12"/>
      <c r="V80" s="12"/>
      <c r="W80" s="12"/>
      <c r="X80" s="12"/>
      <c r="Y80" s="12"/>
      <c r="Z80" s="32"/>
      <c r="AA80" s="10"/>
      <c r="AB80" s="10"/>
      <c r="AC80" s="10"/>
      <c r="AD80" s="10"/>
      <c r="AE80" s="10"/>
      <c r="AF80" s="10"/>
      <c r="AG80" s="10"/>
      <c r="AH80" s="10"/>
      <c r="AI80" s="32"/>
      <c r="AJ80" s="238"/>
      <c r="AK80" s="238"/>
      <c r="AL80" s="238"/>
      <c r="AM80" s="238"/>
      <c r="AN80" s="238"/>
      <c r="AO80" s="238"/>
      <c r="AP80" s="15"/>
      <c r="AQ80" s="15"/>
      <c r="AR80" s="13"/>
      <c r="AS80" s="13"/>
      <c r="BK80" s="59"/>
    </row>
    <row r="81" spans="1:63" ht="14.25" customHeight="1">
      <c r="D81" s="12"/>
      <c r="E81" s="12"/>
      <c r="F81" s="12"/>
      <c r="G81" s="12"/>
      <c r="H81" s="12"/>
      <c r="I81" s="12"/>
      <c r="J81" s="12"/>
      <c r="K81" s="12"/>
      <c r="L81" s="12"/>
      <c r="M81" s="12"/>
      <c r="N81" s="10"/>
      <c r="O81" s="12"/>
      <c r="P81" s="10"/>
      <c r="Q81" s="10"/>
      <c r="R81" s="10"/>
      <c r="S81" s="10"/>
      <c r="T81" s="12"/>
      <c r="U81" s="12"/>
      <c r="V81" s="12"/>
      <c r="W81" s="12"/>
      <c r="X81" s="12"/>
      <c r="Y81" s="12"/>
      <c r="Z81" s="559"/>
      <c r="AA81" s="557"/>
      <c r="AB81" s="557"/>
      <c r="AC81" s="557"/>
      <c r="AD81" s="557"/>
      <c r="AE81" s="557"/>
      <c r="AF81" s="557"/>
      <c r="AG81" s="557"/>
      <c r="AH81" s="557"/>
      <c r="AI81" s="240"/>
      <c r="AJ81" s="32"/>
      <c r="AK81" s="32"/>
      <c r="AL81" s="32"/>
      <c r="AM81" s="32"/>
      <c r="AN81" s="32"/>
      <c r="AO81" s="32"/>
      <c r="AP81" s="15"/>
      <c r="AQ81" s="15"/>
      <c r="AR81" s="13"/>
      <c r="AS81" s="13"/>
      <c r="BK81" s="59"/>
    </row>
    <row r="82" spans="1:63">
      <c r="D82" s="12"/>
      <c r="E82" s="12"/>
      <c r="F82" s="12"/>
      <c r="G82" s="12"/>
      <c r="H82" s="12"/>
      <c r="I82" s="12"/>
      <c r="J82" s="12"/>
      <c r="K82" s="12"/>
      <c r="L82" s="12"/>
      <c r="M82" s="12"/>
      <c r="N82" s="10"/>
      <c r="O82" s="12"/>
      <c r="P82" s="10"/>
      <c r="Q82" s="10"/>
      <c r="R82" s="10"/>
      <c r="S82" s="10"/>
      <c r="T82" s="12"/>
      <c r="U82" s="12"/>
      <c r="V82" s="12"/>
      <c r="W82" s="12"/>
      <c r="X82" s="12"/>
      <c r="Y82" s="12"/>
      <c r="Z82" s="559"/>
      <c r="AA82" s="19"/>
      <c r="AB82" s="19"/>
      <c r="AC82" s="19"/>
      <c r="AD82" s="19"/>
      <c r="AE82" s="19"/>
      <c r="AF82" s="19"/>
      <c r="AG82" s="19"/>
      <c r="AH82" s="19"/>
      <c r="AI82" s="240"/>
      <c r="AJ82" s="32"/>
      <c r="AK82" s="32"/>
      <c r="AL82" s="32"/>
      <c r="AM82" s="32"/>
      <c r="AN82" s="32"/>
      <c r="AO82" s="32"/>
      <c r="AP82" s="15"/>
      <c r="AQ82" s="15"/>
      <c r="AR82" s="13"/>
      <c r="AS82" s="13"/>
      <c r="BK82" s="59"/>
    </row>
    <row r="83" spans="1:63" ht="14.25" customHeight="1">
      <c r="D83" s="12"/>
      <c r="E83" s="12"/>
      <c r="F83" s="12"/>
      <c r="G83" s="12"/>
      <c r="H83" s="12"/>
      <c r="I83" s="12"/>
      <c r="J83" s="12"/>
      <c r="K83" s="12"/>
      <c r="L83" s="12"/>
      <c r="M83" s="12"/>
      <c r="N83" s="10"/>
      <c r="O83" s="12"/>
      <c r="P83" s="10"/>
      <c r="Q83" s="10"/>
      <c r="R83" s="10"/>
      <c r="S83" s="10"/>
      <c r="T83" s="12"/>
      <c r="U83" s="12"/>
      <c r="V83" s="12"/>
      <c r="W83" s="12"/>
      <c r="X83" s="12"/>
      <c r="Y83" s="12"/>
      <c r="Z83" s="559"/>
      <c r="AA83" s="19"/>
      <c r="AB83" s="19"/>
      <c r="AC83" s="19"/>
      <c r="AD83" s="19"/>
      <c r="AE83" s="19"/>
      <c r="AF83" s="19"/>
      <c r="AG83" s="19"/>
      <c r="AH83" s="19"/>
      <c r="AI83" s="240"/>
      <c r="AJ83" s="68"/>
      <c r="AK83" s="32"/>
      <c r="AL83" s="32"/>
      <c r="AM83" s="32"/>
      <c r="AN83" s="32"/>
      <c r="AO83" s="32"/>
      <c r="AP83" s="15"/>
      <c r="AQ83" s="15"/>
      <c r="AR83" s="13"/>
      <c r="AS83" s="13"/>
      <c r="BK83" s="59"/>
    </row>
    <row r="84" spans="1:63">
      <c r="B84" s="60"/>
      <c r="C84" s="60"/>
      <c r="D84" s="32"/>
      <c r="E84" s="12"/>
      <c r="F84" s="12"/>
      <c r="G84" s="12"/>
      <c r="H84" s="12"/>
      <c r="I84" s="12"/>
      <c r="J84" s="12"/>
      <c r="K84" s="12"/>
      <c r="L84" s="12"/>
      <c r="M84" s="12"/>
      <c r="N84" s="10"/>
      <c r="O84" s="12"/>
      <c r="P84" s="10"/>
      <c r="Q84" s="10"/>
      <c r="R84" s="10"/>
      <c r="S84" s="10"/>
      <c r="T84" s="12"/>
      <c r="U84" s="12"/>
      <c r="V84" s="12"/>
      <c r="W84" s="32"/>
      <c r="X84" s="32"/>
      <c r="Y84" s="32"/>
      <c r="Z84" s="559"/>
      <c r="AA84" s="19"/>
      <c r="AB84" s="19"/>
      <c r="AC84" s="19"/>
      <c r="AD84" s="19"/>
      <c r="AE84" s="19"/>
      <c r="AF84" s="19"/>
      <c r="AG84" s="19"/>
      <c r="AH84" s="19"/>
      <c r="AI84" s="240"/>
      <c r="AJ84" s="32"/>
      <c r="AK84" s="32"/>
      <c r="AL84" s="32"/>
      <c r="AM84" s="32"/>
      <c r="AN84" s="32"/>
      <c r="AO84" s="32"/>
      <c r="AP84" s="15"/>
      <c r="AQ84" s="15"/>
      <c r="AR84" s="559"/>
      <c r="AS84" s="13"/>
      <c r="BK84" s="59"/>
    </row>
    <row r="85" spans="1:63" ht="14.25" customHeight="1">
      <c r="B85" s="60"/>
      <c r="C85" s="60"/>
      <c r="D85" s="32"/>
      <c r="E85" s="12"/>
      <c r="F85" s="12"/>
      <c r="G85" s="12"/>
      <c r="H85" s="12"/>
      <c r="I85" s="12"/>
      <c r="J85" s="12"/>
      <c r="K85" s="12"/>
      <c r="L85" s="12"/>
      <c r="M85" s="12"/>
      <c r="N85" s="10"/>
      <c r="O85" s="12"/>
      <c r="P85" s="10"/>
      <c r="Q85" s="10"/>
      <c r="R85" s="10"/>
      <c r="S85" s="10"/>
      <c r="T85" s="12"/>
      <c r="U85" s="12"/>
      <c r="V85" s="12"/>
      <c r="W85" s="32"/>
      <c r="X85" s="32"/>
      <c r="Y85" s="32"/>
      <c r="Z85" s="559"/>
      <c r="AA85" s="241"/>
      <c r="AB85" s="241"/>
      <c r="AC85" s="241"/>
      <c r="AD85" s="241"/>
      <c r="AE85" s="241"/>
      <c r="AF85" s="241"/>
      <c r="AG85" s="241"/>
      <c r="AH85" s="241"/>
      <c r="AI85" s="10"/>
      <c r="AJ85" s="32"/>
      <c r="AK85" s="32"/>
      <c r="AL85" s="32"/>
      <c r="AM85" s="32"/>
      <c r="AN85" s="32"/>
      <c r="AO85" s="32"/>
      <c r="AP85" s="15"/>
      <c r="AQ85" s="15"/>
      <c r="AR85" s="556"/>
      <c r="AS85" s="13"/>
      <c r="AT85" s="552"/>
      <c r="AU85" s="237"/>
      <c r="AV85" s="14"/>
      <c r="AW85" s="14"/>
      <c r="AX85" s="14"/>
      <c r="AY85" s="250"/>
      <c r="AZ85" s="250"/>
      <c r="BA85" s="236"/>
      <c r="BB85" s="250"/>
      <c r="BC85" s="250"/>
      <c r="BD85" s="251"/>
      <c r="BE85" s="251"/>
      <c r="BF85" s="16"/>
      <c r="BG85" s="84"/>
      <c r="BH85" s="249"/>
      <c r="BI85" s="84"/>
      <c r="BJ85" s="164"/>
      <c r="BK85" s="59"/>
    </row>
    <row r="86" spans="1:63">
      <c r="B86" s="60"/>
      <c r="C86" s="60"/>
      <c r="D86" s="32"/>
      <c r="E86" s="12"/>
      <c r="F86" s="12"/>
      <c r="G86" s="12"/>
      <c r="H86" s="12"/>
      <c r="I86" s="12"/>
      <c r="J86" s="12"/>
      <c r="K86" s="12"/>
      <c r="L86" s="12"/>
      <c r="M86" s="12"/>
      <c r="N86" s="10"/>
      <c r="O86" s="12"/>
      <c r="P86" s="10"/>
      <c r="Q86" s="10"/>
      <c r="R86" s="10"/>
      <c r="S86" s="10"/>
      <c r="T86" s="12"/>
      <c r="U86" s="12"/>
      <c r="V86" s="12"/>
      <c r="W86" s="32"/>
      <c r="X86" s="32"/>
      <c r="Y86" s="32"/>
      <c r="Z86" s="32"/>
      <c r="AA86" s="32"/>
      <c r="AB86" s="32"/>
      <c r="AC86" s="32"/>
      <c r="AD86" s="32"/>
      <c r="AE86" s="32"/>
      <c r="AF86" s="32"/>
      <c r="AG86" s="32"/>
      <c r="AH86" s="32"/>
      <c r="AI86" s="10"/>
      <c r="AJ86" s="12"/>
      <c r="AK86" s="10"/>
      <c r="AL86" s="10"/>
      <c r="AM86" s="10"/>
      <c r="AN86" s="10"/>
      <c r="AO86" s="12"/>
      <c r="AP86" s="15"/>
      <c r="AQ86" s="15"/>
      <c r="AR86" s="552"/>
      <c r="AS86" s="13"/>
      <c r="AT86" s="552"/>
      <c r="AU86" s="117"/>
      <c r="AV86" s="554"/>
      <c r="AW86" s="554"/>
      <c r="AX86" s="554"/>
      <c r="AY86" s="554"/>
      <c r="AZ86" s="554"/>
      <c r="BA86" s="554"/>
      <c r="BB86" s="554"/>
      <c r="BC86" s="554"/>
      <c r="BD86" s="84"/>
      <c r="BE86" s="554"/>
      <c r="BF86" s="14"/>
      <c r="BG86" s="113"/>
      <c r="BH86" s="12"/>
      <c r="BI86" s="14"/>
      <c r="BJ86" s="12"/>
      <c r="BK86" s="59"/>
    </row>
    <row r="87" spans="1:63">
      <c r="B87" s="60"/>
      <c r="C87" s="60"/>
      <c r="D87" s="32"/>
      <c r="E87" s="12"/>
      <c r="F87" s="12"/>
      <c r="G87" s="12"/>
      <c r="H87" s="12"/>
      <c r="I87" s="12"/>
      <c r="J87" s="12"/>
      <c r="K87" s="12"/>
      <c r="L87" s="12"/>
      <c r="M87" s="12"/>
      <c r="N87" s="10"/>
      <c r="O87" s="12"/>
      <c r="P87" s="10"/>
      <c r="Q87" s="10"/>
      <c r="R87" s="10"/>
      <c r="S87" s="10"/>
      <c r="T87" s="12"/>
      <c r="U87" s="12"/>
      <c r="V87" s="12"/>
      <c r="W87" s="32"/>
      <c r="X87" s="32"/>
      <c r="Y87" s="32"/>
      <c r="Z87" s="557"/>
      <c r="AA87" s="557"/>
      <c r="AB87" s="557"/>
      <c r="AC87" s="557"/>
      <c r="AD87" s="557"/>
      <c r="AE87" s="557"/>
      <c r="AF87" s="557"/>
      <c r="AG87" s="557"/>
      <c r="AH87" s="557"/>
      <c r="AI87" s="557"/>
      <c r="AJ87" s="242"/>
      <c r="AK87" s="10"/>
      <c r="AL87" s="10"/>
      <c r="AM87" s="10"/>
      <c r="AN87" s="10"/>
      <c r="AO87" s="12"/>
      <c r="AP87" s="15"/>
      <c r="AQ87" s="15"/>
      <c r="AR87" s="552"/>
      <c r="AS87" s="13"/>
      <c r="AT87" s="552"/>
      <c r="AU87" s="117"/>
      <c r="AV87" s="554"/>
      <c r="AW87" s="554"/>
      <c r="AX87" s="554"/>
      <c r="AY87" s="554"/>
      <c r="AZ87" s="554"/>
      <c r="BA87" s="554"/>
      <c r="BB87" s="554"/>
      <c r="BC87" s="554"/>
      <c r="BD87" s="84"/>
      <c r="BE87" s="554"/>
      <c r="BF87" s="14"/>
      <c r="BG87" s="113"/>
      <c r="BH87" s="10"/>
      <c r="BI87" s="14"/>
      <c r="BJ87" s="12"/>
      <c r="BK87" s="59"/>
    </row>
    <row r="88" spans="1:63">
      <c r="B88" s="47"/>
      <c r="C88" s="47"/>
      <c r="D88" s="10"/>
      <c r="E88" s="12"/>
      <c r="F88" s="12"/>
      <c r="G88" s="12"/>
      <c r="H88" s="12"/>
      <c r="I88" s="12"/>
      <c r="J88" s="12"/>
      <c r="K88" s="12"/>
      <c r="L88" s="12"/>
      <c r="M88" s="12"/>
      <c r="N88" s="10"/>
      <c r="O88" s="12"/>
      <c r="P88" s="10"/>
      <c r="Q88" s="10"/>
      <c r="R88" s="10"/>
      <c r="S88" s="10"/>
      <c r="T88" s="12"/>
      <c r="U88" s="12"/>
      <c r="V88" s="12"/>
      <c r="W88" s="10"/>
      <c r="X88" s="10"/>
      <c r="Y88" s="10"/>
      <c r="Z88" s="557"/>
      <c r="AA88" s="557"/>
      <c r="AB88" s="557"/>
      <c r="AC88" s="557"/>
      <c r="AD88" s="557"/>
      <c r="AE88" s="557"/>
      <c r="AF88" s="557"/>
      <c r="AG88" s="557"/>
      <c r="AH88" s="557"/>
      <c r="AI88" s="557"/>
      <c r="AJ88" s="12"/>
      <c r="AK88" s="10"/>
      <c r="AL88" s="10"/>
      <c r="AM88" s="10"/>
      <c r="AN88" s="10"/>
      <c r="AO88" s="12"/>
      <c r="AP88" s="15"/>
      <c r="AQ88" s="15"/>
      <c r="AR88" s="552"/>
      <c r="AS88" s="13"/>
      <c r="AT88" s="552"/>
      <c r="AU88" s="117"/>
      <c r="AV88" s="554"/>
      <c r="AW88" s="554"/>
      <c r="AX88" s="554"/>
      <c r="AY88" s="554"/>
      <c r="AZ88" s="554"/>
      <c r="BA88" s="554"/>
      <c r="BB88" s="554"/>
      <c r="BC88" s="554"/>
      <c r="BD88" s="84"/>
      <c r="BE88" s="554"/>
      <c r="BF88" s="14"/>
      <c r="BG88" s="113"/>
      <c r="BH88" s="12"/>
      <c r="BI88" s="14"/>
      <c r="BJ88" s="12"/>
      <c r="BK88" s="59"/>
    </row>
    <row r="89" spans="1:63">
      <c r="B89" s="47"/>
      <c r="C89" s="47"/>
      <c r="D89" s="10"/>
      <c r="E89" s="12"/>
      <c r="F89" s="12"/>
      <c r="G89" s="12"/>
      <c r="H89" s="12"/>
      <c r="I89" s="12"/>
      <c r="J89" s="12"/>
      <c r="K89" s="12"/>
      <c r="L89" s="12"/>
      <c r="M89" s="12"/>
      <c r="N89" s="10"/>
      <c r="O89" s="12"/>
      <c r="P89" s="10"/>
      <c r="Q89" s="10"/>
      <c r="R89" s="10"/>
      <c r="S89" s="10"/>
      <c r="T89" s="12"/>
      <c r="U89" s="12"/>
      <c r="V89" s="12"/>
      <c r="W89" s="10"/>
      <c r="X89" s="10"/>
      <c r="Y89" s="10"/>
      <c r="Z89" s="12"/>
      <c r="AA89" s="12"/>
      <c r="AB89" s="12"/>
      <c r="AC89" s="12"/>
      <c r="AD89" s="12"/>
      <c r="AE89" s="12"/>
      <c r="AF89" s="12"/>
      <c r="AG89" s="12"/>
      <c r="AH89" s="12"/>
      <c r="AI89" s="10"/>
      <c r="AJ89" s="12"/>
      <c r="AK89" s="10"/>
      <c r="AL89" s="10"/>
      <c r="AM89" s="10"/>
      <c r="AN89" s="10"/>
      <c r="AO89" s="12"/>
      <c r="AP89" s="15"/>
      <c r="AQ89" s="15"/>
      <c r="AR89" s="552"/>
      <c r="AS89" s="13"/>
      <c r="AT89" s="552"/>
      <c r="AU89" s="117"/>
      <c r="AV89" s="554"/>
      <c r="AW89" s="554"/>
      <c r="AX89" s="554"/>
      <c r="AY89" s="554"/>
      <c r="AZ89" s="554"/>
      <c r="BA89" s="554"/>
      <c r="BB89" s="554"/>
      <c r="BC89" s="554"/>
      <c r="BD89" s="84"/>
      <c r="BE89" s="554"/>
      <c r="BF89" s="14"/>
      <c r="BG89" s="113"/>
      <c r="BH89" s="12"/>
      <c r="BI89" s="14"/>
      <c r="BJ89" s="12"/>
      <c r="BK89" s="59"/>
    </row>
    <row r="90" spans="1:63">
      <c r="A90" s="36"/>
      <c r="B90" s="13"/>
      <c r="C90" s="552"/>
      <c r="D90" s="32"/>
      <c r="E90" s="559"/>
      <c r="F90" s="19"/>
      <c r="G90" s="19"/>
      <c r="H90" s="19"/>
      <c r="I90" s="19"/>
      <c r="J90" s="19"/>
      <c r="K90" s="19"/>
      <c r="L90" s="19"/>
      <c r="M90" s="19"/>
      <c r="N90" s="10"/>
      <c r="O90" s="19"/>
      <c r="P90" s="19"/>
      <c r="Q90" s="14"/>
      <c r="R90" s="14"/>
      <c r="S90" s="14"/>
      <c r="T90" s="12"/>
      <c r="U90" s="12"/>
      <c r="V90" s="12"/>
      <c r="W90" s="13"/>
      <c r="X90" s="552"/>
      <c r="Y90" s="32"/>
      <c r="Z90" s="559"/>
      <c r="AA90" s="19"/>
      <c r="AB90" s="19"/>
      <c r="AC90" s="19"/>
      <c r="AD90" s="19"/>
      <c r="AE90" s="19"/>
      <c r="AF90" s="19"/>
      <c r="AG90" s="19"/>
      <c r="AH90" s="19"/>
      <c r="AI90" s="10"/>
      <c r="AJ90" s="19"/>
      <c r="AK90" s="19"/>
      <c r="AL90" s="14"/>
      <c r="AM90" s="14"/>
      <c r="AN90" s="14"/>
      <c r="AO90" s="12"/>
      <c r="AP90" s="12"/>
      <c r="AQ90" s="12"/>
      <c r="AR90" s="15"/>
      <c r="AS90" s="13"/>
      <c r="AT90" s="552"/>
      <c r="AU90" s="117"/>
      <c r="AV90" s="14"/>
      <c r="AW90" s="14"/>
      <c r="AX90" s="14"/>
      <c r="AY90" s="250"/>
      <c r="AZ90" s="250"/>
      <c r="BA90" s="236"/>
      <c r="BB90" s="250"/>
      <c r="BC90" s="250"/>
      <c r="BD90" s="251"/>
      <c r="BE90" s="251"/>
      <c r="BF90" s="16"/>
      <c r="BG90" s="84"/>
      <c r="BH90" s="249"/>
      <c r="BI90" s="84"/>
      <c r="BJ90" s="164"/>
      <c r="BK90" s="12"/>
    </row>
    <row r="91" spans="1:63">
      <c r="A91" s="36"/>
      <c r="B91" s="13"/>
      <c r="C91" s="33"/>
      <c r="D91" s="33"/>
      <c r="E91" s="33"/>
      <c r="F91" s="32"/>
      <c r="G91" s="32"/>
      <c r="H91" s="32"/>
      <c r="I91" s="32"/>
      <c r="J91" s="32"/>
      <c r="K91" s="32"/>
      <c r="L91" s="32"/>
      <c r="M91" s="32"/>
      <c r="N91" s="34"/>
      <c r="O91" s="32"/>
      <c r="P91" s="32"/>
      <c r="Q91" s="12"/>
      <c r="R91" s="12"/>
      <c r="S91" s="19"/>
      <c r="T91" s="12"/>
      <c r="U91" s="12"/>
      <c r="V91" s="36"/>
      <c r="W91" s="13"/>
      <c r="X91" s="33"/>
      <c r="Y91" s="33"/>
      <c r="Z91" s="33"/>
      <c r="AA91" s="32"/>
      <c r="AB91" s="32"/>
      <c r="AC91" s="32"/>
      <c r="AD91" s="32"/>
      <c r="AE91" s="32"/>
      <c r="AF91" s="32"/>
      <c r="AG91" s="32"/>
      <c r="AH91" s="32"/>
      <c r="AI91" s="34"/>
      <c r="AJ91" s="32"/>
      <c r="AK91" s="32"/>
      <c r="AL91" s="12"/>
      <c r="AM91" s="12"/>
      <c r="AN91" s="19"/>
      <c r="AO91" s="12"/>
      <c r="AP91" s="12"/>
      <c r="AQ91" s="12"/>
      <c r="AR91" s="15"/>
      <c r="AS91" s="13"/>
      <c r="AT91" s="552"/>
      <c r="AU91" s="117"/>
      <c r="AV91" s="554"/>
      <c r="AW91" s="554"/>
      <c r="AX91" s="554"/>
      <c r="AY91" s="554"/>
      <c r="AZ91" s="554"/>
      <c r="BA91" s="554"/>
      <c r="BB91" s="554"/>
      <c r="BC91" s="554"/>
      <c r="BD91" s="84"/>
      <c r="BE91" s="554"/>
      <c r="BF91" s="14"/>
      <c r="BG91" s="14"/>
      <c r="BH91" s="12"/>
      <c r="BI91" s="14"/>
      <c r="BJ91" s="12"/>
      <c r="BK91" s="12"/>
    </row>
    <row r="92" spans="1:63">
      <c r="A92" s="36"/>
      <c r="B92" s="13"/>
      <c r="C92" s="11"/>
      <c r="D92" s="11"/>
      <c r="E92" s="11"/>
      <c r="F92" s="10"/>
      <c r="G92" s="10"/>
      <c r="H92" s="10"/>
      <c r="I92" s="10"/>
      <c r="J92" s="10"/>
      <c r="K92" s="10"/>
      <c r="L92" s="10"/>
      <c r="M92" s="10"/>
      <c r="N92" s="34"/>
      <c r="O92" s="10"/>
      <c r="P92" s="10"/>
      <c r="Q92" s="12"/>
      <c r="R92" s="12"/>
      <c r="S92" s="12"/>
      <c r="T92" s="12"/>
      <c r="U92" s="12"/>
      <c r="V92" s="36"/>
      <c r="W92" s="13"/>
      <c r="X92" s="11"/>
      <c r="Y92" s="11"/>
      <c r="Z92" s="11"/>
      <c r="AA92" s="10"/>
      <c r="AB92" s="10"/>
      <c r="AC92" s="10"/>
      <c r="AD92" s="10"/>
      <c r="AE92" s="10"/>
      <c r="AF92" s="10"/>
      <c r="AG92" s="10"/>
      <c r="AH92" s="10"/>
      <c r="AI92" s="34"/>
      <c r="AJ92" s="10"/>
      <c r="AK92" s="10"/>
      <c r="AL92" s="12"/>
      <c r="AM92" s="12"/>
      <c r="AN92" s="12"/>
      <c r="AO92" s="12"/>
      <c r="AP92" s="12"/>
      <c r="AQ92" s="12"/>
      <c r="AR92" s="15"/>
      <c r="AS92" s="13"/>
      <c r="AT92" s="552"/>
      <c r="AU92" s="117"/>
      <c r="AV92" s="554"/>
      <c r="AW92" s="554"/>
      <c r="AX92" s="554"/>
      <c r="AY92" s="554"/>
      <c r="AZ92" s="554"/>
      <c r="BA92" s="554"/>
      <c r="BB92" s="554"/>
      <c r="BC92" s="554"/>
      <c r="BD92" s="84"/>
      <c r="BE92" s="554"/>
      <c r="BF92" s="14"/>
      <c r="BG92" s="14"/>
      <c r="BH92" s="12"/>
      <c r="BI92" s="14"/>
      <c r="BJ92" s="12"/>
      <c r="BK92" s="12"/>
    </row>
    <row r="93" spans="1:63">
      <c r="A93" s="36"/>
      <c r="B93" s="13"/>
      <c r="C93" s="33"/>
      <c r="D93" s="33"/>
      <c r="E93" s="33"/>
      <c r="F93" s="19"/>
      <c r="G93" s="19"/>
      <c r="H93" s="19"/>
      <c r="I93" s="19"/>
      <c r="J93" s="19"/>
      <c r="K93" s="19"/>
      <c r="L93" s="29"/>
      <c r="M93" s="29"/>
      <c r="N93" s="34"/>
      <c r="O93" s="19"/>
      <c r="P93" s="19"/>
      <c r="Q93" s="61"/>
      <c r="R93" s="61"/>
      <c r="S93" s="32"/>
      <c r="T93" s="32"/>
      <c r="U93" s="32"/>
      <c r="V93" s="36"/>
      <c r="W93" s="13"/>
      <c r="X93" s="33"/>
      <c r="Y93" s="33"/>
      <c r="Z93" s="33"/>
      <c r="AA93" s="19"/>
      <c r="AB93" s="19"/>
      <c r="AC93" s="19"/>
      <c r="AD93" s="19"/>
      <c r="AE93" s="19"/>
      <c r="AF93" s="19"/>
      <c r="AG93" s="29"/>
      <c r="AH93" s="29"/>
      <c r="AI93" s="34"/>
      <c r="AJ93" s="19"/>
      <c r="AK93" s="19"/>
      <c r="AL93" s="61"/>
      <c r="AM93" s="61"/>
      <c r="AN93" s="32"/>
      <c r="AO93" s="32"/>
      <c r="AP93" s="12"/>
      <c r="AQ93" s="12"/>
      <c r="AR93" s="15"/>
      <c r="AS93" s="13"/>
      <c r="AT93" s="552"/>
      <c r="AU93" s="117"/>
      <c r="AV93" s="554"/>
      <c r="AW93" s="554"/>
      <c r="AX93" s="554"/>
      <c r="AY93" s="554"/>
      <c r="AZ93" s="554"/>
      <c r="BA93" s="554"/>
      <c r="BB93" s="554"/>
      <c r="BC93" s="554"/>
      <c r="BD93" s="84"/>
      <c r="BE93" s="554"/>
      <c r="BF93" s="14"/>
      <c r="BG93" s="14"/>
      <c r="BH93" s="12"/>
      <c r="BI93" s="14"/>
      <c r="BJ93" s="12"/>
      <c r="BK93" s="12"/>
    </row>
    <row r="94" spans="1:63">
      <c r="A94" s="36"/>
      <c r="B94" s="13"/>
      <c r="C94" s="32"/>
      <c r="D94" s="32"/>
      <c r="E94" s="32"/>
      <c r="F94" s="19"/>
      <c r="G94" s="19"/>
      <c r="H94" s="19"/>
      <c r="I94" s="19"/>
      <c r="J94" s="19"/>
      <c r="K94" s="19"/>
      <c r="L94" s="29"/>
      <c r="M94" s="29"/>
      <c r="N94" s="34"/>
      <c r="O94" s="19"/>
      <c r="P94" s="557"/>
      <c r="Q94" s="10"/>
      <c r="R94" s="10"/>
      <c r="S94" s="32"/>
      <c r="T94" s="32"/>
      <c r="U94" s="32"/>
      <c r="V94" s="36"/>
      <c r="W94" s="13"/>
      <c r="X94" s="32"/>
      <c r="Y94" s="32"/>
      <c r="Z94" s="32"/>
      <c r="AA94" s="19"/>
      <c r="AB94" s="19"/>
      <c r="AC94" s="19"/>
      <c r="AD94" s="19"/>
      <c r="AE94" s="19"/>
      <c r="AF94" s="19"/>
      <c r="AG94" s="29"/>
      <c r="AH94" s="29"/>
      <c r="AI94" s="34"/>
      <c r="AJ94" s="19"/>
      <c r="AK94" s="557"/>
      <c r="AL94" s="10"/>
      <c r="AM94" s="10"/>
      <c r="AN94" s="32"/>
      <c r="AO94" s="32"/>
      <c r="AP94" s="15"/>
      <c r="AQ94" s="15"/>
      <c r="AR94" s="15"/>
      <c r="AS94" s="13"/>
      <c r="AT94" s="552"/>
      <c r="AU94" s="237"/>
      <c r="AV94" s="14"/>
      <c r="AW94" s="14"/>
      <c r="AX94" s="14"/>
      <c r="AY94" s="250"/>
      <c r="AZ94" s="250"/>
      <c r="BA94" s="236"/>
      <c r="BB94" s="250"/>
      <c r="BC94" s="250"/>
      <c r="BD94" s="251"/>
      <c r="BE94" s="251"/>
      <c r="BF94" s="16"/>
      <c r="BG94" s="84"/>
      <c r="BH94" s="249"/>
      <c r="BI94" s="84"/>
      <c r="BJ94" s="164"/>
      <c r="BK94" s="12"/>
    </row>
    <row r="95" spans="1:63">
      <c r="A95" s="36"/>
      <c r="B95" s="13"/>
      <c r="C95" s="13"/>
      <c r="D95" s="30"/>
      <c r="E95" s="10"/>
      <c r="F95" s="14"/>
      <c r="G95" s="14"/>
      <c r="H95" s="14"/>
      <c r="I95" s="14"/>
      <c r="J95" s="14"/>
      <c r="K95" s="14"/>
      <c r="L95" s="14"/>
      <c r="M95" s="14"/>
      <c r="N95" s="31"/>
      <c r="O95" s="19"/>
      <c r="P95" s="19"/>
      <c r="Q95" s="20"/>
      <c r="R95" s="20"/>
      <c r="S95" s="32"/>
      <c r="T95" s="32"/>
      <c r="U95" s="32"/>
      <c r="V95" s="36"/>
      <c r="W95" s="13"/>
      <c r="X95" s="13"/>
      <c r="Y95" s="30"/>
      <c r="Z95" s="10"/>
      <c r="AA95" s="14"/>
      <c r="AB95" s="14"/>
      <c r="AC95" s="14"/>
      <c r="AD95" s="14"/>
      <c r="AE95" s="14"/>
      <c r="AF95" s="14"/>
      <c r="AG95" s="14"/>
      <c r="AH95" s="14"/>
      <c r="AI95" s="31"/>
      <c r="AJ95" s="19"/>
      <c r="AK95" s="19"/>
      <c r="AL95" s="20"/>
      <c r="AM95" s="20"/>
      <c r="AN95" s="32"/>
      <c r="AO95" s="32"/>
      <c r="AP95" s="15"/>
      <c r="AQ95" s="15"/>
      <c r="AR95" s="15"/>
      <c r="AS95" s="13"/>
      <c r="AT95" s="552"/>
      <c r="AU95" s="117"/>
      <c r="AV95" s="554"/>
      <c r="AW95" s="554"/>
      <c r="AX95" s="554"/>
      <c r="AY95" s="554"/>
      <c r="AZ95" s="554"/>
      <c r="BA95" s="554"/>
      <c r="BB95" s="554"/>
      <c r="BC95" s="554"/>
      <c r="BD95" s="84"/>
      <c r="BE95" s="554"/>
      <c r="BF95" s="14"/>
      <c r="BG95" s="14"/>
      <c r="BH95" s="12"/>
      <c r="BI95" s="14"/>
      <c r="BJ95" s="12"/>
      <c r="BK95" s="12"/>
    </row>
    <row r="96" spans="1:63">
      <c r="A96" s="36"/>
      <c r="B96" s="13"/>
      <c r="C96" s="13"/>
      <c r="D96" s="32"/>
      <c r="E96" s="559"/>
      <c r="F96" s="19"/>
      <c r="G96" s="19"/>
      <c r="H96" s="19"/>
      <c r="I96" s="19"/>
      <c r="J96" s="19"/>
      <c r="K96" s="19"/>
      <c r="L96" s="29"/>
      <c r="M96" s="29"/>
      <c r="N96" s="31"/>
      <c r="O96" s="12"/>
      <c r="P96" s="12"/>
      <c r="Q96" s="12"/>
      <c r="R96" s="12"/>
      <c r="S96" s="35"/>
      <c r="T96" s="35"/>
      <c r="U96" s="35"/>
      <c r="V96" s="36"/>
      <c r="W96" s="13"/>
      <c r="X96" s="13"/>
      <c r="Y96" s="32"/>
      <c r="Z96" s="559"/>
      <c r="AA96" s="19"/>
      <c r="AB96" s="19"/>
      <c r="AC96" s="19"/>
      <c r="AD96" s="19"/>
      <c r="AE96" s="19"/>
      <c r="AF96" s="19"/>
      <c r="AG96" s="29"/>
      <c r="AH96" s="29"/>
      <c r="AI96" s="31"/>
      <c r="AJ96" s="12"/>
      <c r="AK96" s="12"/>
      <c r="AL96" s="12"/>
      <c r="AM96" s="12"/>
      <c r="AN96" s="35"/>
      <c r="AO96" s="35"/>
      <c r="AP96" s="15"/>
      <c r="AQ96" s="15"/>
      <c r="AR96" s="15"/>
      <c r="AS96" s="13"/>
      <c r="AT96" s="552"/>
      <c r="AU96" s="117"/>
      <c r="AV96" s="554"/>
      <c r="AW96" s="554"/>
      <c r="AX96" s="554"/>
      <c r="AY96" s="554"/>
      <c r="AZ96" s="554"/>
      <c r="BA96" s="554"/>
      <c r="BB96" s="554"/>
      <c r="BC96" s="554"/>
      <c r="BD96" s="84"/>
      <c r="BE96" s="554"/>
      <c r="BF96" s="14"/>
      <c r="BG96" s="14"/>
      <c r="BH96" s="10"/>
      <c r="BI96" s="14"/>
      <c r="BJ96" s="12"/>
      <c r="BK96" s="12"/>
    </row>
    <row r="97" spans="1:63">
      <c r="A97" s="36"/>
      <c r="B97" s="13"/>
      <c r="C97" s="13"/>
      <c r="D97" s="32"/>
      <c r="E97" s="559"/>
      <c r="F97" s="19"/>
      <c r="G97" s="19"/>
      <c r="H97" s="19"/>
      <c r="I97" s="19"/>
      <c r="J97" s="19"/>
      <c r="K97" s="19"/>
      <c r="L97" s="29"/>
      <c r="M97" s="29"/>
      <c r="N97" s="12"/>
      <c r="O97" s="12"/>
      <c r="P97" s="12"/>
      <c r="Q97" s="12"/>
      <c r="R97" s="12"/>
      <c r="S97" s="32"/>
      <c r="T97" s="32"/>
      <c r="U97" s="32"/>
      <c r="V97" s="36"/>
      <c r="W97" s="13"/>
      <c r="X97" s="13"/>
      <c r="Y97" s="32"/>
      <c r="Z97" s="559"/>
      <c r="AA97" s="19"/>
      <c r="AB97" s="19"/>
      <c r="AC97" s="19"/>
      <c r="AD97" s="19"/>
      <c r="AE97" s="19"/>
      <c r="AF97" s="19"/>
      <c r="AG97" s="29"/>
      <c r="AH97" s="29"/>
      <c r="AI97" s="12"/>
      <c r="AJ97" s="12"/>
      <c r="AK97" s="12"/>
      <c r="AL97" s="12"/>
      <c r="AM97" s="12"/>
      <c r="AN97" s="32"/>
      <c r="AO97" s="32"/>
      <c r="AP97" s="15"/>
      <c r="AQ97" s="15"/>
      <c r="AR97" s="15"/>
      <c r="AS97" s="13"/>
      <c r="AT97" s="552"/>
      <c r="AU97" s="117"/>
      <c r="AV97" s="554"/>
      <c r="AW97" s="554"/>
      <c r="AX97" s="554"/>
      <c r="AY97" s="554"/>
      <c r="AZ97" s="554"/>
      <c r="BA97" s="554"/>
      <c r="BB97" s="554"/>
      <c r="BC97" s="554"/>
      <c r="BD97" s="84"/>
      <c r="BE97" s="554"/>
      <c r="BF97" s="14"/>
      <c r="BG97" s="14"/>
      <c r="BH97" s="12"/>
      <c r="BI97" s="14"/>
      <c r="BJ97" s="12"/>
      <c r="BK97" s="12"/>
    </row>
    <row r="98" spans="1:63">
      <c r="A98" s="36"/>
      <c r="B98" s="62"/>
      <c r="C98" s="32"/>
      <c r="D98" s="32"/>
      <c r="E98" s="559"/>
      <c r="F98" s="19"/>
      <c r="G98" s="19"/>
      <c r="H98" s="19"/>
      <c r="I98" s="19"/>
      <c r="J98" s="19"/>
      <c r="K98" s="19"/>
      <c r="L98" s="19"/>
      <c r="M98" s="19"/>
      <c r="N98" s="14"/>
      <c r="O98" s="14"/>
      <c r="P98" s="14"/>
      <c r="Q98" s="61"/>
      <c r="R98" s="61"/>
      <c r="S98" s="32"/>
      <c r="T98" s="32"/>
      <c r="U98" s="32"/>
      <c r="V98" s="36"/>
      <c r="W98" s="62"/>
      <c r="X98" s="32"/>
      <c r="Y98" s="32"/>
      <c r="Z98" s="559"/>
      <c r="AA98" s="19"/>
      <c r="AB98" s="19"/>
      <c r="AC98" s="19"/>
      <c r="AD98" s="19"/>
      <c r="AE98" s="19"/>
      <c r="AF98" s="19"/>
      <c r="AG98" s="19"/>
      <c r="AH98" s="19"/>
      <c r="AI98" s="14"/>
      <c r="AJ98" s="14"/>
      <c r="AK98" s="14"/>
      <c r="AL98" s="61"/>
      <c r="AM98" s="61"/>
      <c r="AN98" s="32"/>
      <c r="AO98" s="32"/>
      <c r="AP98" s="15"/>
      <c r="AQ98" s="15"/>
      <c r="AR98" s="15"/>
      <c r="AS98" s="13"/>
      <c r="AT98" s="552"/>
      <c r="AU98" s="117"/>
      <c r="AV98" s="554"/>
      <c r="AW98" s="554"/>
      <c r="AX98" s="554"/>
      <c r="AY98" s="554"/>
      <c r="AZ98" s="554"/>
      <c r="BA98" s="554"/>
      <c r="BB98" s="554"/>
      <c r="BC98" s="554"/>
      <c r="BD98" s="84"/>
      <c r="BE98" s="554"/>
      <c r="BF98" s="14"/>
      <c r="BG98" s="14"/>
      <c r="BH98" s="12"/>
      <c r="BI98" s="14"/>
      <c r="BJ98" s="12"/>
      <c r="BK98" s="12"/>
    </row>
    <row r="99" spans="1:63">
      <c r="A99" s="36"/>
      <c r="B99" s="32"/>
      <c r="C99" s="32"/>
      <c r="D99" s="32"/>
      <c r="E99" s="559"/>
      <c r="F99" s="19"/>
      <c r="G99" s="19"/>
      <c r="H99" s="19"/>
      <c r="I99" s="19"/>
      <c r="J99" s="19"/>
      <c r="K99" s="19"/>
      <c r="L99" s="29"/>
      <c r="M99" s="29"/>
      <c r="N99" s="19"/>
      <c r="O99" s="19"/>
      <c r="P99" s="19"/>
      <c r="Q99" s="19"/>
      <c r="R99" s="19"/>
      <c r="S99" s="32"/>
      <c r="T99" s="32"/>
      <c r="U99" s="32"/>
      <c r="V99" s="36"/>
      <c r="W99" s="32"/>
      <c r="X99" s="32"/>
      <c r="Y99" s="32"/>
      <c r="Z99" s="559"/>
      <c r="AA99" s="19"/>
      <c r="AB99" s="19"/>
      <c r="AC99" s="19"/>
      <c r="AD99" s="19"/>
      <c r="AE99" s="19"/>
      <c r="AF99" s="19"/>
      <c r="AG99" s="29"/>
      <c r="AH99" s="29"/>
      <c r="AI99" s="19"/>
      <c r="AJ99" s="19"/>
      <c r="AK99" s="19"/>
      <c r="AL99" s="19"/>
      <c r="AM99" s="19"/>
      <c r="AN99" s="32"/>
      <c r="AO99" s="32"/>
      <c r="AP99" s="15"/>
      <c r="AQ99" s="15"/>
      <c r="AR99" s="15"/>
      <c r="AS99" s="13"/>
      <c r="AT99" s="552"/>
      <c r="AU99" s="117"/>
      <c r="AV99" s="554"/>
      <c r="AW99" s="554"/>
      <c r="AX99" s="554"/>
      <c r="AY99" s="554"/>
      <c r="AZ99" s="554"/>
      <c r="BA99" s="554"/>
      <c r="BB99" s="554"/>
      <c r="BC99" s="554"/>
      <c r="BD99" s="84"/>
      <c r="BE99" s="554"/>
      <c r="BF99" s="14"/>
      <c r="BG99" s="12"/>
      <c r="BH99" s="12"/>
      <c r="BI99" s="12"/>
      <c r="BJ99" s="12"/>
      <c r="BK99" s="12"/>
    </row>
    <row r="100" spans="1:63">
      <c r="B100" s="13"/>
      <c r="C100" s="12"/>
      <c r="D100" s="12"/>
      <c r="E100" s="12"/>
      <c r="F100" s="12"/>
      <c r="G100" s="12"/>
      <c r="H100" s="12"/>
      <c r="I100" s="12"/>
      <c r="J100" s="12"/>
      <c r="K100" s="12"/>
      <c r="L100" s="12"/>
      <c r="M100" s="12"/>
      <c r="N100" s="10"/>
      <c r="O100" s="12"/>
      <c r="P100" s="10"/>
      <c r="Q100" s="10"/>
      <c r="R100" s="10"/>
      <c r="S100" s="12"/>
      <c r="T100" s="12"/>
      <c r="U100" s="12"/>
      <c r="W100" s="13"/>
      <c r="X100" s="12"/>
      <c r="Y100" s="12"/>
      <c r="Z100" s="12"/>
      <c r="AA100" s="12"/>
      <c r="AB100" s="12"/>
      <c r="AC100" s="12"/>
      <c r="AD100" s="12"/>
      <c r="AE100" s="12"/>
      <c r="AF100" s="12"/>
      <c r="AG100" s="12"/>
      <c r="AH100" s="12"/>
      <c r="AI100" s="10"/>
      <c r="AJ100" s="12"/>
      <c r="AK100" s="10"/>
      <c r="AL100" s="10"/>
      <c r="AM100" s="10"/>
      <c r="AN100" s="12"/>
      <c r="AO100" s="12"/>
      <c r="AP100" s="15"/>
      <c r="AQ100" s="15"/>
      <c r="AR100" s="15"/>
      <c r="AS100" s="13"/>
      <c r="AT100" s="552"/>
      <c r="AU100" s="237"/>
      <c r="AV100" s="14"/>
      <c r="AW100" s="14"/>
      <c r="AX100" s="14"/>
      <c r="AY100" s="250"/>
      <c r="AZ100" s="250"/>
      <c r="BA100" s="236"/>
      <c r="BB100" s="250"/>
      <c r="BC100" s="250"/>
      <c r="BD100" s="251"/>
      <c r="BE100" s="251"/>
      <c r="BF100" s="16"/>
      <c r="BG100" s="84"/>
      <c r="BH100" s="249"/>
      <c r="BI100" s="84"/>
      <c r="BJ100" s="164"/>
      <c r="BK100" s="12"/>
    </row>
    <row r="101" spans="1:63">
      <c r="A101" s="36"/>
      <c r="B101" s="13"/>
      <c r="C101" s="13"/>
      <c r="D101" s="63"/>
      <c r="E101" s="559"/>
      <c r="F101" s="64"/>
      <c r="G101" s="64"/>
      <c r="H101" s="64"/>
      <c r="I101" s="64"/>
      <c r="J101" s="64"/>
      <c r="K101" s="64"/>
      <c r="L101" s="64"/>
      <c r="M101" s="64"/>
      <c r="N101" s="10"/>
      <c r="O101" s="12"/>
      <c r="P101" s="10"/>
      <c r="Q101" s="10"/>
      <c r="R101" s="10"/>
      <c r="S101" s="10"/>
      <c r="T101" s="12"/>
      <c r="U101" s="12"/>
      <c r="V101" s="36"/>
      <c r="W101" s="13"/>
      <c r="X101" s="13"/>
      <c r="Y101" s="63"/>
      <c r="Z101" s="559"/>
      <c r="AA101" s="64"/>
      <c r="AB101" s="64"/>
      <c r="AC101" s="64"/>
      <c r="AD101" s="64"/>
      <c r="AE101" s="64"/>
      <c r="AF101" s="64"/>
      <c r="AG101" s="64"/>
      <c r="AH101" s="64"/>
      <c r="AI101" s="10"/>
      <c r="AJ101" s="12"/>
      <c r="AK101" s="10"/>
      <c r="AL101" s="10"/>
      <c r="AM101" s="10"/>
      <c r="AN101" s="10"/>
      <c r="AO101" s="12"/>
      <c r="AP101" s="15"/>
      <c r="AQ101" s="15"/>
      <c r="AR101" s="15"/>
      <c r="AS101" s="13"/>
      <c r="AT101" s="552"/>
      <c r="AU101" s="117"/>
      <c r="AV101" s="554"/>
      <c r="AW101" s="554"/>
      <c r="AX101" s="554"/>
      <c r="AY101" s="554"/>
      <c r="AZ101" s="554"/>
      <c r="BA101" s="554"/>
      <c r="BB101" s="554"/>
      <c r="BC101" s="554"/>
      <c r="BD101" s="84"/>
      <c r="BE101" s="554"/>
      <c r="BF101" s="14"/>
      <c r="BG101" s="12"/>
      <c r="BH101" s="12"/>
      <c r="BI101" s="12"/>
      <c r="BJ101" s="12"/>
      <c r="BK101" s="12"/>
    </row>
    <row r="102" spans="1:63">
      <c r="A102" s="36"/>
      <c r="B102" s="13"/>
      <c r="C102" s="13"/>
      <c r="D102" s="63"/>
      <c r="E102" s="559"/>
      <c r="F102" s="553"/>
      <c r="G102" s="553"/>
      <c r="H102" s="553"/>
      <c r="I102" s="553"/>
      <c r="J102" s="553"/>
      <c r="K102" s="553"/>
      <c r="L102" s="553"/>
      <c r="M102" s="553"/>
      <c r="N102" s="10"/>
      <c r="O102" s="12"/>
      <c r="P102" s="10"/>
      <c r="Q102" s="10"/>
      <c r="R102" s="10"/>
      <c r="S102" s="10"/>
      <c r="T102" s="12"/>
      <c r="U102" s="12"/>
      <c r="V102" s="36"/>
      <c r="W102" s="13"/>
      <c r="X102" s="13"/>
      <c r="Y102" s="63"/>
      <c r="Z102" s="559"/>
      <c r="AA102" s="553"/>
      <c r="AB102" s="553"/>
      <c r="AC102" s="553"/>
      <c r="AD102" s="553"/>
      <c r="AE102" s="553"/>
      <c r="AF102" s="553"/>
      <c r="AG102" s="553"/>
      <c r="AH102" s="553"/>
      <c r="AI102" s="10"/>
      <c r="AJ102" s="12"/>
      <c r="AK102" s="10"/>
      <c r="AL102" s="10"/>
      <c r="AM102" s="10"/>
      <c r="AN102" s="10"/>
      <c r="AO102" s="12"/>
      <c r="AP102" s="15"/>
      <c r="AQ102" s="15"/>
      <c r="AR102" s="15"/>
      <c r="AS102" s="13"/>
      <c r="AT102" s="552"/>
      <c r="AU102" s="117"/>
      <c r="AV102" s="554"/>
      <c r="AW102" s="554"/>
      <c r="AX102" s="554"/>
      <c r="AY102" s="554"/>
      <c r="AZ102" s="554"/>
      <c r="BA102" s="554"/>
      <c r="BB102" s="554"/>
      <c r="BC102" s="554"/>
      <c r="BD102" s="84"/>
      <c r="BE102" s="554"/>
      <c r="BF102" s="14"/>
      <c r="BG102" s="12"/>
      <c r="BH102" s="12"/>
      <c r="BI102" s="12"/>
      <c r="BJ102" s="12"/>
      <c r="BK102" s="12"/>
    </row>
    <row r="103" spans="1:63">
      <c r="A103" s="36"/>
      <c r="B103" s="13"/>
      <c r="C103" s="13"/>
      <c r="D103" s="63"/>
      <c r="E103" s="559"/>
      <c r="F103" s="64"/>
      <c r="G103" s="64"/>
      <c r="H103" s="64"/>
      <c r="I103" s="64"/>
      <c r="J103" s="64"/>
      <c r="K103" s="64"/>
      <c r="L103" s="64"/>
      <c r="M103" s="64"/>
      <c r="N103" s="10"/>
      <c r="O103" s="12"/>
      <c r="P103" s="10"/>
      <c r="Q103" s="10"/>
      <c r="R103" s="10"/>
      <c r="S103" s="10"/>
      <c r="T103" s="12"/>
      <c r="U103" s="12"/>
      <c r="V103" s="36"/>
      <c r="W103" s="13"/>
      <c r="X103" s="13"/>
      <c r="Y103" s="63"/>
      <c r="Z103" s="559"/>
      <c r="AA103" s="64"/>
      <c r="AB103" s="64"/>
      <c r="AC103" s="64"/>
      <c r="AD103" s="64"/>
      <c r="AE103" s="64"/>
      <c r="AF103" s="64"/>
      <c r="AG103" s="64"/>
      <c r="AH103" s="64"/>
      <c r="AI103" s="10"/>
      <c r="AJ103" s="12"/>
      <c r="AK103" s="10"/>
      <c r="AL103" s="10"/>
      <c r="AM103" s="10"/>
      <c r="AN103" s="10"/>
      <c r="AO103" s="12"/>
      <c r="AP103" s="15"/>
      <c r="AQ103" s="15"/>
      <c r="AR103" s="15"/>
      <c r="AS103" s="13"/>
      <c r="AT103" s="552"/>
      <c r="AU103" s="117"/>
      <c r="AV103" s="248"/>
      <c r="AW103" s="248"/>
      <c r="AX103" s="248"/>
      <c r="AY103" s="248"/>
      <c r="AZ103" s="248"/>
      <c r="BA103" s="248"/>
      <c r="BB103" s="248"/>
      <c r="BC103" s="248"/>
      <c r="BD103" s="84"/>
      <c r="BE103" s="554"/>
      <c r="BF103" s="14"/>
      <c r="BG103" s="12"/>
      <c r="BH103" s="68"/>
      <c r="BI103" s="12"/>
      <c r="BJ103" s="32"/>
      <c r="BK103" s="12"/>
    </row>
    <row r="104" spans="1:63">
      <c r="A104" s="36"/>
      <c r="B104" s="13"/>
      <c r="C104" s="13"/>
      <c r="D104" s="63"/>
      <c r="E104" s="559"/>
      <c r="F104" s="553"/>
      <c r="G104" s="553"/>
      <c r="H104" s="553"/>
      <c r="I104" s="553"/>
      <c r="J104" s="553"/>
      <c r="K104" s="553"/>
      <c r="L104" s="553"/>
      <c r="M104" s="553"/>
      <c r="N104" s="10"/>
      <c r="O104" s="12"/>
      <c r="P104" s="10"/>
      <c r="Q104" s="10"/>
      <c r="R104" s="10"/>
      <c r="S104" s="10"/>
      <c r="T104" s="12"/>
      <c r="U104" s="12"/>
      <c r="V104" s="36"/>
      <c r="W104" s="13"/>
      <c r="X104" s="13"/>
      <c r="Y104" s="63"/>
      <c r="Z104" s="559"/>
      <c r="AA104" s="553"/>
      <c r="AB104" s="553"/>
      <c r="AC104" s="553"/>
      <c r="AD104" s="553"/>
      <c r="AE104" s="553"/>
      <c r="AF104" s="553"/>
      <c r="AG104" s="553"/>
      <c r="AH104" s="553"/>
      <c r="AI104" s="10"/>
      <c r="AJ104" s="12"/>
      <c r="AK104" s="10"/>
      <c r="AL104" s="10"/>
      <c r="AM104" s="10"/>
      <c r="AN104" s="10"/>
      <c r="AO104" s="12"/>
      <c r="AP104" s="15"/>
      <c r="AQ104" s="15"/>
      <c r="AR104" s="15"/>
      <c r="AS104" s="13"/>
      <c r="AT104" s="552"/>
      <c r="AU104" s="117"/>
      <c r="AV104" s="248"/>
      <c r="AW104" s="248"/>
      <c r="AX104" s="248"/>
      <c r="AY104" s="248"/>
      <c r="AZ104" s="248"/>
      <c r="BA104" s="248"/>
      <c r="BB104" s="248"/>
      <c r="BC104" s="248"/>
      <c r="BD104" s="84"/>
      <c r="BE104" s="554"/>
      <c r="BF104" s="14"/>
      <c r="BG104" s="12"/>
      <c r="BH104" s="68"/>
      <c r="BI104" s="12"/>
      <c r="BJ104" s="32"/>
      <c r="BK104" s="12"/>
    </row>
    <row r="105" spans="1:63">
      <c r="A105" s="36"/>
      <c r="B105" s="13"/>
      <c r="C105" s="13"/>
      <c r="D105" s="63"/>
      <c r="E105" s="559"/>
      <c r="F105" s="65"/>
      <c r="G105" s="65"/>
      <c r="H105" s="64"/>
      <c r="I105" s="64"/>
      <c r="J105" s="64"/>
      <c r="K105" s="64"/>
      <c r="L105" s="64"/>
      <c r="M105" s="64"/>
      <c r="N105" s="10"/>
      <c r="O105" s="12"/>
      <c r="P105" s="10"/>
      <c r="Q105" s="10"/>
      <c r="R105" s="10"/>
      <c r="S105" s="10"/>
      <c r="T105" s="12"/>
      <c r="U105" s="12"/>
      <c r="V105" s="36"/>
      <c r="W105" s="13"/>
      <c r="X105" s="13"/>
      <c r="Y105" s="63"/>
      <c r="Z105" s="559"/>
      <c r="AA105" s="65"/>
      <c r="AB105" s="65"/>
      <c r="AC105" s="64"/>
      <c r="AD105" s="64"/>
      <c r="AE105" s="64"/>
      <c r="AF105" s="64"/>
      <c r="AG105" s="64"/>
      <c r="AH105" s="64"/>
      <c r="AI105" s="10"/>
      <c r="AJ105" s="12"/>
      <c r="AK105" s="10"/>
      <c r="AL105" s="10"/>
      <c r="AM105" s="10"/>
      <c r="AN105" s="10"/>
      <c r="AO105" s="12"/>
      <c r="AP105" s="15"/>
      <c r="AQ105" s="15"/>
      <c r="AR105" s="15"/>
      <c r="AS105" s="13"/>
      <c r="AT105" s="552"/>
      <c r="AU105" s="117"/>
      <c r="AV105" s="14"/>
      <c r="AW105" s="14"/>
      <c r="AX105" s="14"/>
      <c r="AY105" s="250"/>
      <c r="AZ105" s="250"/>
      <c r="BA105" s="244"/>
      <c r="BB105" s="250"/>
      <c r="BC105" s="250"/>
      <c r="BD105" s="244"/>
      <c r="BE105" s="14"/>
      <c r="BF105" s="16"/>
      <c r="BG105" s="35"/>
      <c r="BH105" s="35"/>
      <c r="BI105" s="14"/>
      <c r="BJ105" s="14"/>
      <c r="BK105" s="12"/>
    </row>
    <row r="106" spans="1:63">
      <c r="A106" s="36"/>
      <c r="B106" s="13"/>
      <c r="C106" s="13"/>
      <c r="D106" s="63"/>
      <c r="E106" s="559"/>
      <c r="F106" s="66"/>
      <c r="G106" s="66"/>
      <c r="H106" s="14"/>
      <c r="I106" s="14"/>
      <c r="J106" s="14"/>
      <c r="K106" s="14"/>
      <c r="L106" s="14"/>
      <c r="M106" s="14"/>
      <c r="N106" s="10"/>
      <c r="O106" s="12"/>
      <c r="P106" s="10"/>
      <c r="Q106" s="10"/>
      <c r="R106" s="10"/>
      <c r="S106" s="10"/>
      <c r="T106" s="12"/>
      <c r="U106" s="12"/>
      <c r="V106" s="36"/>
      <c r="W106" s="13"/>
      <c r="X106" s="13"/>
      <c r="Y106" s="63"/>
      <c r="Z106" s="559"/>
      <c r="AA106" s="66"/>
      <c r="AB106" s="66"/>
      <c r="AC106" s="14"/>
      <c r="AD106" s="14"/>
      <c r="AE106" s="14"/>
      <c r="AF106" s="14"/>
      <c r="AG106" s="14"/>
      <c r="AH106" s="14"/>
      <c r="AI106" s="10"/>
      <c r="AJ106" s="12"/>
      <c r="AK106" s="10"/>
      <c r="AL106" s="10"/>
      <c r="AM106" s="10"/>
      <c r="AN106" s="10"/>
      <c r="AO106" s="12"/>
      <c r="AP106" s="15"/>
      <c r="AQ106" s="15"/>
      <c r="AR106" s="15"/>
      <c r="AS106" s="13"/>
      <c r="AT106" s="552"/>
      <c r="AU106" s="117"/>
      <c r="AV106" s="554"/>
      <c r="AW106" s="554"/>
      <c r="AX106" s="554"/>
      <c r="AY106" s="554"/>
      <c r="AZ106" s="554"/>
      <c r="BA106" s="554"/>
      <c r="BB106" s="554"/>
      <c r="BC106" s="554"/>
      <c r="BD106" s="84"/>
      <c r="BE106" s="554"/>
      <c r="BF106" s="14"/>
      <c r="BG106" s="14"/>
      <c r="BH106" s="68"/>
      <c r="BI106" s="14"/>
      <c r="BJ106" s="68"/>
    </row>
    <row r="107" spans="1:63">
      <c r="A107" s="36"/>
      <c r="B107" s="13"/>
      <c r="C107" s="13"/>
      <c r="D107" s="67"/>
      <c r="E107" s="559"/>
      <c r="F107" s="64"/>
      <c r="G107" s="64"/>
      <c r="H107" s="64"/>
      <c r="I107" s="64"/>
      <c r="J107" s="64"/>
      <c r="K107" s="64"/>
      <c r="L107" s="64"/>
      <c r="M107" s="64"/>
      <c r="N107" s="10"/>
      <c r="O107" s="68"/>
      <c r="P107" s="68"/>
      <c r="Q107" s="68"/>
      <c r="R107" s="68"/>
      <c r="S107" s="68"/>
      <c r="T107" s="68"/>
      <c r="U107" s="68"/>
      <c r="V107" s="36"/>
      <c r="W107" s="13"/>
      <c r="X107" s="13"/>
      <c r="Y107" s="67"/>
      <c r="Z107" s="559"/>
      <c r="AA107" s="64"/>
      <c r="AB107" s="64"/>
      <c r="AC107" s="64"/>
      <c r="AD107" s="64"/>
      <c r="AE107" s="64"/>
      <c r="AF107" s="64"/>
      <c r="AG107" s="64"/>
      <c r="AH107" s="64"/>
      <c r="AI107" s="10"/>
      <c r="AJ107" s="68"/>
      <c r="AK107" s="68"/>
      <c r="AL107" s="68"/>
      <c r="AM107" s="68"/>
      <c r="AN107" s="68"/>
      <c r="AO107" s="68"/>
      <c r="AP107" s="15"/>
      <c r="AQ107" s="15"/>
      <c r="AR107" s="15"/>
      <c r="AS107" s="13"/>
      <c r="AT107" s="552"/>
      <c r="AU107" s="117"/>
      <c r="AV107" s="554"/>
      <c r="AW107" s="554"/>
      <c r="AX107" s="554"/>
      <c r="AY107" s="554"/>
      <c r="AZ107" s="554"/>
      <c r="BA107" s="554"/>
      <c r="BB107" s="554"/>
      <c r="BC107" s="554"/>
      <c r="BD107" s="84"/>
      <c r="BE107" s="554"/>
      <c r="BF107" s="14"/>
      <c r="BG107" s="14"/>
      <c r="BH107" s="68"/>
      <c r="BI107" s="14"/>
      <c r="BJ107" s="68"/>
    </row>
    <row r="108" spans="1:63">
      <c r="A108" s="36"/>
      <c r="B108" s="13"/>
      <c r="C108" s="13"/>
      <c r="D108" s="67"/>
      <c r="E108" s="559"/>
      <c r="F108" s="14"/>
      <c r="G108" s="14"/>
      <c r="H108" s="14"/>
      <c r="I108" s="14"/>
      <c r="J108" s="14"/>
      <c r="K108" s="14"/>
      <c r="L108" s="14"/>
      <c r="M108" s="14"/>
      <c r="N108" s="10"/>
      <c r="O108" s="12"/>
      <c r="P108" s="10"/>
      <c r="Q108" s="10"/>
      <c r="R108" s="10"/>
      <c r="S108" s="10"/>
      <c r="T108" s="12"/>
      <c r="U108" s="12"/>
      <c r="V108" s="36"/>
      <c r="W108" s="13"/>
      <c r="X108" s="13"/>
      <c r="Y108" s="67"/>
      <c r="Z108" s="559"/>
      <c r="AA108" s="14"/>
      <c r="AB108" s="14"/>
      <c r="AC108" s="14"/>
      <c r="AD108" s="14"/>
      <c r="AE108" s="14"/>
      <c r="AF108" s="14"/>
      <c r="AG108" s="14"/>
      <c r="AH108" s="14"/>
      <c r="AI108" s="10"/>
      <c r="AJ108" s="12"/>
      <c r="AK108" s="10"/>
      <c r="AL108" s="10"/>
      <c r="AM108" s="10"/>
      <c r="AN108" s="10"/>
      <c r="AO108" s="12"/>
      <c r="AP108" s="15"/>
      <c r="AQ108" s="15"/>
      <c r="AR108" s="15"/>
      <c r="AS108" s="13"/>
      <c r="AT108" s="552"/>
      <c r="AU108" s="117"/>
      <c r="AV108" s="554"/>
      <c r="AW108" s="554"/>
      <c r="AX108" s="554"/>
      <c r="AY108" s="554"/>
      <c r="AZ108" s="554"/>
      <c r="BA108" s="554"/>
      <c r="BB108" s="554"/>
      <c r="BC108" s="554"/>
      <c r="BD108" s="84"/>
      <c r="BE108" s="554"/>
      <c r="BF108" s="14"/>
      <c r="BG108" s="14"/>
      <c r="BH108" s="68"/>
      <c r="BI108" s="14"/>
      <c r="BJ108" s="68"/>
    </row>
    <row r="109" spans="1:63">
      <c r="A109" s="36"/>
      <c r="B109" s="13"/>
      <c r="C109" s="13"/>
      <c r="D109" s="67"/>
      <c r="E109" s="559"/>
      <c r="F109" s="64"/>
      <c r="G109" s="64"/>
      <c r="H109" s="64"/>
      <c r="I109" s="64"/>
      <c r="J109" s="64"/>
      <c r="K109" s="64"/>
      <c r="L109" s="64"/>
      <c r="M109" s="64"/>
      <c r="N109" s="10"/>
      <c r="O109" s="32"/>
      <c r="P109" s="32"/>
      <c r="Q109" s="32"/>
      <c r="R109" s="32"/>
      <c r="S109" s="32"/>
      <c r="T109" s="32"/>
      <c r="U109" s="32"/>
      <c r="V109" s="36"/>
      <c r="W109" s="13"/>
      <c r="X109" s="13"/>
      <c r="Y109" s="67"/>
      <c r="Z109" s="559"/>
      <c r="AA109" s="64"/>
      <c r="AB109" s="64"/>
      <c r="AC109" s="64"/>
      <c r="AD109" s="64"/>
      <c r="AE109" s="64"/>
      <c r="AF109" s="64"/>
      <c r="AG109" s="64"/>
      <c r="AH109" s="64"/>
      <c r="AI109" s="10"/>
      <c r="AJ109" s="32"/>
      <c r="AK109" s="32"/>
      <c r="AL109" s="32"/>
      <c r="AM109" s="32"/>
      <c r="AN109" s="32"/>
      <c r="AO109" s="32"/>
      <c r="AP109" s="15"/>
      <c r="AQ109" s="15"/>
      <c r="AR109" s="15"/>
      <c r="AS109" s="13"/>
      <c r="AT109" s="12"/>
      <c r="AU109" s="117"/>
      <c r="AV109" s="12"/>
      <c r="AW109" s="12"/>
      <c r="AX109" s="12"/>
      <c r="AY109" s="12"/>
      <c r="AZ109" s="12"/>
      <c r="BA109" s="12"/>
      <c r="BB109" s="12"/>
      <c r="BC109" s="12"/>
      <c r="BD109" s="12"/>
      <c r="BE109" s="12"/>
      <c r="BF109" s="12"/>
      <c r="BG109" s="12"/>
      <c r="BH109" s="12"/>
      <c r="BI109" s="12"/>
      <c r="BJ109" s="12"/>
    </row>
    <row r="110" spans="1:63">
      <c r="A110" s="36"/>
      <c r="B110" s="13"/>
      <c r="C110" s="13"/>
      <c r="D110" s="67"/>
      <c r="E110" s="559"/>
      <c r="F110" s="14"/>
      <c r="G110" s="14"/>
      <c r="H110" s="14"/>
      <c r="I110" s="14"/>
      <c r="J110" s="14"/>
      <c r="K110" s="14"/>
      <c r="L110" s="14"/>
      <c r="M110" s="14"/>
      <c r="N110" s="10"/>
      <c r="O110" s="12"/>
      <c r="P110" s="10"/>
      <c r="Q110" s="10"/>
      <c r="R110" s="10"/>
      <c r="S110" s="10"/>
      <c r="T110" s="12"/>
      <c r="U110" s="12"/>
      <c r="V110" s="36"/>
      <c r="W110" s="13"/>
      <c r="X110" s="13"/>
      <c r="Y110" s="67"/>
      <c r="Z110" s="559"/>
      <c r="AA110" s="14"/>
      <c r="AB110" s="14"/>
      <c r="AC110" s="14"/>
      <c r="AD110" s="14"/>
      <c r="AE110" s="14"/>
      <c r="AF110" s="14"/>
      <c r="AG110" s="14"/>
      <c r="AH110" s="14"/>
      <c r="AI110" s="10"/>
      <c r="AJ110" s="12"/>
      <c r="AK110" s="10"/>
      <c r="AL110" s="10"/>
      <c r="AM110" s="10"/>
      <c r="AN110" s="10"/>
      <c r="AO110" s="12"/>
      <c r="AP110" s="15"/>
      <c r="AQ110" s="15"/>
      <c r="AR110" s="15"/>
      <c r="AS110" s="15"/>
      <c r="AT110" s="12"/>
      <c r="AU110" s="117"/>
      <c r="AV110" s="12"/>
      <c r="AW110" s="12"/>
      <c r="AX110" s="12"/>
      <c r="AY110" s="12"/>
      <c r="AZ110" s="12"/>
      <c r="BA110" s="12"/>
      <c r="BB110" s="12"/>
      <c r="BC110" s="12"/>
      <c r="BD110" s="12"/>
      <c r="BE110" s="12"/>
      <c r="BF110" s="12"/>
      <c r="BG110" s="12"/>
      <c r="BH110" s="12"/>
      <c r="BI110" s="12"/>
      <c r="BJ110" s="12"/>
    </row>
    <row r="111" spans="1:63">
      <c r="A111" s="36"/>
      <c r="B111" s="13"/>
      <c r="C111" s="13"/>
      <c r="D111" s="67"/>
      <c r="E111" s="559"/>
      <c r="F111" s="64"/>
      <c r="G111" s="64"/>
      <c r="H111" s="64"/>
      <c r="I111" s="64"/>
      <c r="J111" s="64"/>
      <c r="K111" s="64"/>
      <c r="L111" s="64"/>
      <c r="M111" s="64"/>
      <c r="N111" s="10"/>
      <c r="O111" s="12"/>
      <c r="P111" s="10"/>
      <c r="Q111" s="10"/>
      <c r="R111" s="10"/>
      <c r="S111" s="10"/>
      <c r="T111" s="12"/>
      <c r="U111" s="12"/>
      <c r="V111" s="36"/>
      <c r="W111" s="13"/>
      <c r="X111" s="13"/>
      <c r="Y111" s="67"/>
      <c r="Z111" s="559"/>
      <c r="AA111" s="64"/>
      <c r="AB111" s="64"/>
      <c r="AC111" s="64"/>
      <c r="AD111" s="64"/>
      <c r="AE111" s="64"/>
      <c r="AF111" s="64"/>
      <c r="AG111" s="64"/>
      <c r="AH111" s="64"/>
      <c r="AI111" s="10"/>
      <c r="AJ111" s="12"/>
      <c r="AK111" s="10"/>
      <c r="AL111" s="10"/>
      <c r="AM111" s="10"/>
      <c r="AN111" s="10"/>
      <c r="AO111" s="12"/>
      <c r="AP111" s="15"/>
      <c r="AQ111" s="15"/>
      <c r="AR111" s="15"/>
      <c r="AS111" s="15"/>
      <c r="AT111" s="12"/>
      <c r="AU111" s="117"/>
      <c r="AV111" s="12"/>
      <c r="AW111" s="12"/>
      <c r="AX111" s="12"/>
      <c r="AY111" s="12"/>
      <c r="AZ111" s="12"/>
      <c r="BA111" s="12"/>
      <c r="BB111" s="12"/>
      <c r="BC111" s="12"/>
      <c r="BD111" s="12"/>
      <c r="BE111" s="12"/>
      <c r="BF111" s="12"/>
      <c r="BG111" s="12"/>
      <c r="BH111" s="12"/>
      <c r="BI111" s="12"/>
      <c r="BJ111" s="12"/>
    </row>
    <row r="112" spans="1:63">
      <c r="A112" s="36"/>
      <c r="B112" s="13"/>
      <c r="C112" s="13"/>
      <c r="D112" s="67"/>
      <c r="E112" s="559"/>
      <c r="F112" s="14"/>
      <c r="G112" s="14"/>
      <c r="H112" s="14"/>
      <c r="I112" s="14"/>
      <c r="J112" s="14"/>
      <c r="K112" s="14"/>
      <c r="L112" s="14"/>
      <c r="M112" s="14"/>
      <c r="N112" s="10"/>
      <c r="O112" s="12"/>
      <c r="P112" s="10"/>
      <c r="Q112" s="10"/>
      <c r="R112" s="10"/>
      <c r="S112" s="10"/>
      <c r="T112" s="12"/>
      <c r="U112" s="12"/>
      <c r="V112" s="36"/>
      <c r="W112" s="13"/>
      <c r="X112" s="13"/>
      <c r="Y112" s="67"/>
      <c r="Z112" s="559"/>
      <c r="AA112" s="14"/>
      <c r="AB112" s="14"/>
      <c r="AC112" s="14"/>
      <c r="AD112" s="14"/>
      <c r="AE112" s="14"/>
      <c r="AF112" s="14"/>
      <c r="AG112" s="14"/>
      <c r="AH112" s="14"/>
      <c r="AI112" s="10"/>
      <c r="AJ112" s="12"/>
      <c r="AK112" s="10"/>
      <c r="AL112" s="10"/>
      <c r="AM112" s="10"/>
      <c r="AN112" s="10"/>
      <c r="AO112" s="12"/>
      <c r="AP112" s="15"/>
      <c r="AQ112" s="15"/>
      <c r="AR112" s="15"/>
      <c r="AS112" s="15"/>
      <c r="AT112" s="12"/>
      <c r="AU112" s="117"/>
      <c r="AV112" s="12"/>
      <c r="AW112" s="12"/>
      <c r="AX112" s="12"/>
      <c r="AY112" s="12"/>
      <c r="AZ112" s="12"/>
      <c r="BA112" s="12"/>
      <c r="BB112" s="12"/>
      <c r="BC112" s="12"/>
      <c r="BD112" s="12"/>
      <c r="BE112" s="12"/>
      <c r="BF112" s="12"/>
      <c r="BG112" s="12"/>
      <c r="BH112" s="12"/>
      <c r="BI112" s="12"/>
      <c r="BJ112" s="12"/>
    </row>
    <row r="113" spans="2:62">
      <c r="B113" s="12"/>
      <c r="C113" s="12"/>
      <c r="D113" s="12"/>
      <c r="E113" s="12"/>
      <c r="F113" s="12"/>
      <c r="G113" s="12"/>
      <c r="H113" s="12"/>
      <c r="I113" s="12"/>
      <c r="J113" s="12"/>
      <c r="K113" s="12"/>
      <c r="L113" s="12"/>
      <c r="M113" s="12"/>
      <c r="N113" s="10"/>
      <c r="O113" s="12"/>
      <c r="P113" s="10"/>
      <c r="Q113" s="10"/>
      <c r="R113" s="10"/>
      <c r="S113" s="10"/>
      <c r="T113" s="12"/>
      <c r="U113" s="12"/>
      <c r="W113" s="12"/>
      <c r="X113" s="12"/>
      <c r="Y113" s="12"/>
      <c r="Z113" s="12"/>
      <c r="AA113" s="12"/>
      <c r="AB113" s="12"/>
      <c r="AC113" s="12"/>
      <c r="AD113" s="12"/>
      <c r="AE113" s="12"/>
      <c r="AF113" s="12"/>
      <c r="AG113" s="12"/>
      <c r="AH113" s="12"/>
      <c r="AI113" s="10"/>
      <c r="AJ113" s="12"/>
      <c r="AK113" s="10"/>
      <c r="AL113" s="10"/>
      <c r="AM113" s="10"/>
      <c r="AN113" s="10"/>
      <c r="AO113" s="12"/>
      <c r="AP113" s="15"/>
      <c r="AQ113" s="15"/>
      <c r="AR113" s="15"/>
      <c r="AS113" s="15"/>
      <c r="AT113" s="12"/>
      <c r="AU113" s="117"/>
      <c r="AV113" s="12"/>
      <c r="AW113" s="12"/>
      <c r="AX113" s="12"/>
      <c r="AY113" s="12"/>
      <c r="AZ113" s="12"/>
      <c r="BA113" s="12"/>
      <c r="BB113" s="12"/>
      <c r="BC113" s="12"/>
      <c r="BD113" s="12"/>
      <c r="BE113" s="12"/>
      <c r="BF113" s="12"/>
      <c r="BG113" s="12"/>
      <c r="BH113" s="12"/>
      <c r="BI113" s="12"/>
      <c r="BJ113" s="12"/>
    </row>
    <row r="114" spans="2:62">
      <c r="B114" s="12"/>
      <c r="C114" s="12"/>
      <c r="D114" s="12"/>
      <c r="E114" s="12"/>
      <c r="F114" s="12"/>
      <c r="G114" s="12"/>
      <c r="H114" s="12"/>
      <c r="I114" s="12"/>
      <c r="J114" s="12"/>
      <c r="K114" s="12"/>
      <c r="L114" s="12"/>
      <c r="M114" s="12"/>
      <c r="N114" s="10"/>
      <c r="O114" s="12"/>
      <c r="P114" s="10"/>
      <c r="Q114" s="10"/>
      <c r="R114" s="10"/>
      <c r="S114" s="10"/>
      <c r="T114" s="12"/>
      <c r="U114" s="12"/>
      <c r="W114" s="12"/>
      <c r="X114" s="12"/>
      <c r="Y114" s="12"/>
      <c r="Z114" s="12"/>
      <c r="AA114" s="12"/>
      <c r="AB114" s="12"/>
      <c r="AC114" s="12"/>
      <c r="AD114" s="12"/>
      <c r="AE114" s="12"/>
      <c r="AF114" s="12"/>
      <c r="AG114" s="12"/>
      <c r="AH114" s="12"/>
      <c r="AI114" s="10"/>
      <c r="AJ114" s="12"/>
      <c r="AK114" s="10"/>
      <c r="AL114" s="10"/>
      <c r="AM114" s="10"/>
      <c r="AN114" s="10"/>
      <c r="AO114" s="12"/>
      <c r="AP114" s="15"/>
      <c r="AQ114" s="15"/>
      <c r="AR114" s="15"/>
    </row>
    <row r="115" spans="2:62">
      <c r="B115" s="12"/>
      <c r="C115" s="12"/>
      <c r="D115" s="12"/>
      <c r="E115" s="12"/>
      <c r="F115" s="12"/>
      <c r="G115" s="12"/>
      <c r="H115" s="12"/>
      <c r="I115" s="12"/>
      <c r="J115" s="12"/>
      <c r="K115" s="12"/>
      <c r="L115" s="12"/>
      <c r="M115" s="12"/>
      <c r="N115" s="10"/>
      <c r="O115" s="12"/>
      <c r="P115" s="10"/>
      <c r="Q115" s="10"/>
      <c r="R115" s="10"/>
      <c r="S115" s="10"/>
      <c r="T115" s="12"/>
      <c r="U115" s="12"/>
      <c r="W115" s="12"/>
      <c r="X115" s="12"/>
      <c r="Y115" s="12"/>
      <c r="Z115" s="12"/>
      <c r="AA115" s="12"/>
      <c r="AB115" s="12"/>
      <c r="AC115" s="12"/>
      <c r="AD115" s="12"/>
      <c r="AE115" s="12"/>
      <c r="AF115" s="12"/>
      <c r="AG115" s="12"/>
      <c r="AH115" s="12"/>
      <c r="AI115" s="10"/>
      <c r="AJ115" s="12"/>
      <c r="AK115" s="10"/>
      <c r="AL115" s="10"/>
      <c r="AM115" s="10"/>
      <c r="AN115" s="10"/>
      <c r="AO115" s="12"/>
      <c r="AP115" s="15"/>
      <c r="AQ115" s="15"/>
      <c r="AR115" s="15"/>
    </row>
    <row r="116" spans="2:62">
      <c r="B116" s="12"/>
      <c r="C116" s="12"/>
      <c r="D116" s="12"/>
      <c r="E116" s="12"/>
      <c r="F116" s="12"/>
      <c r="G116" s="12"/>
      <c r="H116" s="12"/>
      <c r="I116" s="12"/>
      <c r="J116" s="12"/>
      <c r="K116" s="12"/>
      <c r="L116" s="12"/>
      <c r="M116" s="12"/>
      <c r="N116" s="10"/>
      <c r="O116" s="12"/>
      <c r="P116" s="10"/>
      <c r="Q116" s="10"/>
      <c r="R116" s="10"/>
      <c r="S116" s="10"/>
      <c r="T116" s="12"/>
      <c r="U116" s="12"/>
      <c r="W116" s="12"/>
      <c r="X116" s="12"/>
      <c r="Y116" s="12"/>
      <c r="Z116" s="12"/>
      <c r="AA116" s="12"/>
      <c r="AB116" s="12"/>
      <c r="AC116" s="12"/>
      <c r="AD116" s="12"/>
      <c r="AE116" s="12"/>
      <c r="AF116" s="12"/>
      <c r="AG116" s="12"/>
      <c r="AH116" s="12"/>
      <c r="AI116" s="10"/>
      <c r="AJ116" s="12"/>
      <c r="AK116" s="10"/>
      <c r="AL116" s="10"/>
      <c r="AM116" s="10"/>
      <c r="AN116" s="10"/>
      <c r="AO116" s="12"/>
      <c r="AP116" s="15"/>
      <c r="AQ116" s="15"/>
      <c r="AR116" s="15"/>
    </row>
    <row r="117" spans="2:62">
      <c r="B117" s="12"/>
      <c r="C117" s="12"/>
      <c r="D117" s="12"/>
      <c r="E117" s="12"/>
      <c r="F117" s="12"/>
      <c r="G117" s="12"/>
      <c r="H117" s="12"/>
      <c r="I117" s="12"/>
      <c r="J117" s="12"/>
      <c r="K117" s="12"/>
      <c r="L117" s="12"/>
      <c r="M117" s="12"/>
      <c r="N117" s="10"/>
      <c r="O117" s="12"/>
      <c r="P117" s="10"/>
      <c r="Q117" s="10"/>
      <c r="R117" s="10"/>
      <c r="S117" s="10"/>
      <c r="T117" s="12"/>
      <c r="U117" s="12"/>
      <c r="W117" s="12"/>
      <c r="X117" s="12"/>
      <c r="Y117" s="12"/>
      <c r="Z117" s="12"/>
      <c r="AA117" s="12"/>
      <c r="AB117" s="12"/>
      <c r="AC117" s="12"/>
      <c r="AD117" s="12"/>
      <c r="AE117" s="12"/>
      <c r="AF117" s="12"/>
      <c r="AG117" s="12"/>
      <c r="AH117" s="12"/>
      <c r="AI117" s="10"/>
      <c r="AJ117" s="12"/>
      <c r="AK117" s="10"/>
      <c r="AL117" s="10"/>
      <c r="AM117" s="10"/>
      <c r="AN117" s="10"/>
      <c r="AO117" s="12"/>
      <c r="AP117" s="15"/>
      <c r="AQ117" s="15"/>
      <c r="AR117" s="15"/>
    </row>
    <row r="118" spans="2:62">
      <c r="B118" s="12"/>
      <c r="C118" s="12"/>
      <c r="D118" s="12"/>
      <c r="E118" s="12"/>
      <c r="F118" s="12"/>
      <c r="G118" s="12"/>
      <c r="H118" s="12"/>
      <c r="I118" s="12"/>
      <c r="J118" s="12"/>
      <c r="K118" s="12"/>
      <c r="L118" s="12"/>
      <c r="M118" s="12"/>
      <c r="N118" s="10"/>
      <c r="O118" s="12"/>
      <c r="P118" s="10"/>
      <c r="Q118" s="10"/>
      <c r="R118" s="10"/>
      <c r="S118" s="10"/>
      <c r="T118" s="12"/>
      <c r="U118" s="12"/>
      <c r="W118" s="12"/>
      <c r="X118" s="12"/>
      <c r="Y118" s="12"/>
      <c r="Z118" s="12"/>
      <c r="AA118" s="12"/>
      <c r="AB118" s="12"/>
      <c r="AC118" s="12"/>
      <c r="AD118" s="12"/>
      <c r="AE118" s="12"/>
      <c r="AF118" s="12"/>
      <c r="AG118" s="12"/>
      <c r="AH118" s="12"/>
      <c r="AI118" s="10"/>
      <c r="AJ118" s="12"/>
      <c r="AK118" s="10"/>
      <c r="AL118" s="10"/>
      <c r="AM118" s="10"/>
      <c r="AN118" s="10"/>
      <c r="AO118" s="12"/>
      <c r="AP118" s="15"/>
      <c r="AQ118" s="15"/>
      <c r="AR118" s="15"/>
    </row>
    <row r="119" spans="2:62">
      <c r="B119" s="12"/>
      <c r="C119" s="12"/>
      <c r="D119" s="12"/>
      <c r="E119" s="12"/>
      <c r="F119" s="12"/>
      <c r="G119" s="12"/>
      <c r="H119" s="12"/>
      <c r="I119" s="12"/>
      <c r="J119" s="12"/>
      <c r="K119" s="12"/>
      <c r="L119" s="12"/>
      <c r="M119" s="12"/>
      <c r="N119" s="10"/>
      <c r="O119" s="12"/>
      <c r="P119" s="10"/>
      <c r="Q119" s="10"/>
      <c r="R119" s="10"/>
      <c r="S119" s="10"/>
      <c r="T119" s="12"/>
      <c r="U119" s="12"/>
      <c r="W119" s="12"/>
      <c r="X119" s="12"/>
      <c r="Y119" s="12"/>
      <c r="Z119" s="12"/>
      <c r="AA119" s="12"/>
      <c r="AB119" s="12"/>
      <c r="AC119" s="12"/>
      <c r="AD119" s="12"/>
      <c r="AE119" s="12"/>
      <c r="AF119" s="12"/>
      <c r="AG119" s="12"/>
      <c r="AH119" s="12"/>
      <c r="AI119" s="10"/>
      <c r="AJ119" s="12"/>
      <c r="AK119" s="10"/>
      <c r="AL119" s="10"/>
      <c r="AM119" s="10"/>
      <c r="AN119" s="10"/>
      <c r="AO119" s="12"/>
      <c r="AP119" s="15"/>
      <c r="AQ119" s="15"/>
      <c r="AR119" s="15"/>
    </row>
    <row r="120" spans="2:62">
      <c r="B120" s="12"/>
      <c r="C120" s="12"/>
      <c r="D120" s="12"/>
      <c r="E120" s="12"/>
      <c r="F120" s="12"/>
      <c r="G120" s="12"/>
      <c r="H120" s="12"/>
      <c r="I120" s="12"/>
      <c r="J120" s="12"/>
      <c r="K120" s="12"/>
      <c r="L120" s="12"/>
      <c r="M120" s="12"/>
      <c r="N120" s="10"/>
      <c r="O120" s="12"/>
      <c r="P120" s="10"/>
      <c r="Q120" s="10"/>
      <c r="R120" s="10"/>
      <c r="S120" s="10"/>
      <c r="T120" s="12"/>
      <c r="U120" s="12"/>
      <c r="W120" s="12"/>
      <c r="X120" s="12"/>
      <c r="Y120" s="12"/>
      <c r="Z120" s="12"/>
      <c r="AA120" s="12"/>
      <c r="AB120" s="12"/>
      <c r="AC120" s="12"/>
      <c r="AD120" s="12"/>
      <c r="AE120" s="12"/>
      <c r="AF120" s="12"/>
      <c r="AG120" s="12"/>
      <c r="AH120" s="12"/>
      <c r="AI120" s="10"/>
      <c r="AJ120" s="12"/>
      <c r="AK120" s="10"/>
      <c r="AL120" s="10"/>
      <c r="AM120" s="10"/>
      <c r="AN120" s="10"/>
      <c r="AO120" s="12"/>
      <c r="AP120" s="15"/>
      <c r="AQ120" s="15"/>
      <c r="AR120" s="15"/>
    </row>
    <row r="121" spans="2:62">
      <c r="B121" s="12"/>
      <c r="C121" s="12"/>
      <c r="D121" s="12"/>
      <c r="E121" s="12"/>
      <c r="F121" s="12"/>
      <c r="G121" s="12"/>
      <c r="H121" s="12"/>
      <c r="I121" s="12"/>
      <c r="J121" s="12"/>
      <c r="K121" s="12"/>
      <c r="L121" s="12"/>
      <c r="M121" s="12"/>
      <c r="N121" s="10"/>
      <c r="O121" s="12"/>
      <c r="P121" s="10"/>
      <c r="Q121" s="10"/>
      <c r="R121" s="10"/>
      <c r="S121" s="10"/>
      <c r="T121" s="12"/>
      <c r="U121" s="12"/>
      <c r="W121" s="12"/>
      <c r="X121" s="12"/>
      <c r="Y121" s="12"/>
      <c r="Z121" s="12"/>
      <c r="AA121" s="12"/>
      <c r="AB121" s="12"/>
      <c r="AC121" s="12"/>
      <c r="AD121" s="12"/>
      <c r="AE121" s="12"/>
      <c r="AF121" s="12"/>
      <c r="AG121" s="12"/>
      <c r="AH121" s="12"/>
      <c r="AI121" s="10"/>
      <c r="AJ121" s="12"/>
      <c r="AK121" s="10"/>
      <c r="AL121" s="10"/>
      <c r="AM121" s="10"/>
      <c r="AN121" s="10"/>
      <c r="AO121" s="12"/>
      <c r="AP121" s="15"/>
      <c r="AQ121" s="15"/>
      <c r="AR121" s="15"/>
    </row>
    <row r="122" spans="2:62">
      <c r="B122" s="12"/>
      <c r="C122" s="12"/>
      <c r="D122" s="12"/>
      <c r="E122" s="12"/>
      <c r="F122" s="12"/>
      <c r="G122" s="12"/>
      <c r="H122" s="12"/>
      <c r="I122" s="12"/>
      <c r="J122" s="12"/>
      <c r="K122" s="12"/>
      <c r="L122" s="12"/>
      <c r="M122" s="12"/>
      <c r="N122" s="10"/>
      <c r="O122" s="12"/>
      <c r="P122" s="10"/>
      <c r="Q122" s="10"/>
      <c r="R122" s="10"/>
      <c r="S122" s="10"/>
      <c r="T122" s="12"/>
      <c r="U122" s="12"/>
      <c r="W122" s="12"/>
      <c r="X122" s="12"/>
      <c r="Y122" s="12"/>
      <c r="Z122" s="12"/>
      <c r="AA122" s="12"/>
      <c r="AB122" s="12"/>
      <c r="AC122" s="12"/>
      <c r="AD122" s="12"/>
      <c r="AE122" s="12"/>
      <c r="AF122" s="12"/>
      <c r="AG122" s="12"/>
      <c r="AH122" s="12"/>
      <c r="AI122" s="10"/>
      <c r="AJ122" s="12"/>
      <c r="AK122" s="10"/>
      <c r="AL122" s="10"/>
      <c r="AM122" s="10"/>
      <c r="AN122" s="10"/>
      <c r="AO122" s="12"/>
      <c r="AP122" s="15"/>
      <c r="AQ122" s="15"/>
      <c r="AR122" s="15"/>
    </row>
    <row r="123" spans="2:62">
      <c r="B123" s="12"/>
      <c r="C123" s="12"/>
      <c r="D123" s="12"/>
      <c r="E123" s="12"/>
      <c r="F123" s="12"/>
      <c r="G123" s="12"/>
      <c r="H123" s="12"/>
      <c r="I123" s="12"/>
      <c r="J123" s="12"/>
      <c r="K123" s="12"/>
      <c r="L123" s="12"/>
      <c r="M123" s="12"/>
      <c r="N123" s="10"/>
      <c r="O123" s="12"/>
      <c r="P123" s="10"/>
      <c r="Q123" s="10"/>
      <c r="R123" s="10"/>
      <c r="S123" s="10"/>
      <c r="T123" s="12"/>
      <c r="U123" s="12"/>
      <c r="W123" s="12"/>
      <c r="X123" s="12"/>
      <c r="Y123" s="12"/>
      <c r="Z123" s="12"/>
      <c r="AA123" s="12"/>
      <c r="AB123" s="12"/>
      <c r="AC123" s="12"/>
      <c r="AD123" s="12"/>
      <c r="AE123" s="12"/>
      <c r="AF123" s="12"/>
      <c r="AG123" s="12"/>
      <c r="AH123" s="12"/>
      <c r="AI123" s="10"/>
      <c r="AJ123" s="12"/>
      <c r="AK123" s="10"/>
      <c r="AL123" s="10"/>
      <c r="AM123" s="10"/>
      <c r="AN123" s="10"/>
      <c r="AO123" s="12"/>
      <c r="AP123" s="15"/>
      <c r="AQ123" s="15"/>
      <c r="AR123" s="15"/>
    </row>
    <row r="124" spans="2:62">
      <c r="B124" s="12"/>
      <c r="C124" s="12"/>
      <c r="D124" s="12"/>
      <c r="E124" s="12"/>
      <c r="F124" s="12"/>
      <c r="G124" s="12"/>
      <c r="H124" s="12"/>
      <c r="I124" s="12"/>
      <c r="J124" s="12"/>
      <c r="K124" s="12"/>
      <c r="L124" s="12"/>
      <c r="M124" s="12"/>
      <c r="N124" s="10"/>
      <c r="O124" s="12"/>
      <c r="P124" s="10"/>
      <c r="Q124" s="10"/>
      <c r="R124" s="10"/>
      <c r="S124" s="10"/>
      <c r="T124" s="12"/>
      <c r="U124" s="12"/>
      <c r="W124" s="12"/>
      <c r="X124" s="12"/>
      <c r="Y124" s="12"/>
      <c r="Z124" s="12"/>
      <c r="AA124" s="12"/>
      <c r="AB124" s="12"/>
      <c r="AC124" s="12"/>
      <c r="AD124" s="12"/>
      <c r="AE124" s="12"/>
      <c r="AF124" s="12"/>
      <c r="AG124" s="12"/>
      <c r="AH124" s="12"/>
      <c r="AI124" s="10"/>
      <c r="AJ124" s="12"/>
      <c r="AK124" s="10"/>
      <c r="AL124" s="10"/>
      <c r="AM124" s="10"/>
      <c r="AN124" s="10"/>
      <c r="AO124" s="12"/>
      <c r="AP124" s="15"/>
      <c r="AQ124" s="15"/>
      <c r="AR124" s="15"/>
    </row>
    <row r="125" spans="2:62">
      <c r="B125" s="12"/>
      <c r="C125" s="12"/>
      <c r="D125" s="12"/>
      <c r="E125" s="12"/>
      <c r="F125" s="12"/>
      <c r="G125" s="12"/>
      <c r="H125" s="12"/>
      <c r="I125" s="12"/>
      <c r="J125" s="12"/>
      <c r="K125" s="12"/>
      <c r="L125" s="12"/>
      <c r="M125" s="12"/>
      <c r="N125" s="10"/>
      <c r="O125" s="12"/>
      <c r="P125" s="10"/>
      <c r="Q125" s="10"/>
      <c r="R125" s="10"/>
      <c r="S125" s="10"/>
      <c r="T125" s="12"/>
      <c r="U125" s="12"/>
      <c r="W125" s="12"/>
      <c r="X125" s="12"/>
      <c r="Y125" s="12"/>
      <c r="Z125" s="12"/>
      <c r="AA125" s="12"/>
      <c r="AB125" s="12"/>
      <c r="AC125" s="12"/>
      <c r="AD125" s="12"/>
      <c r="AE125" s="12"/>
      <c r="AF125" s="12"/>
      <c r="AG125" s="12"/>
      <c r="AH125" s="12"/>
      <c r="AI125" s="10"/>
      <c r="AJ125" s="12"/>
      <c r="AK125" s="10"/>
      <c r="AL125" s="10"/>
      <c r="AM125" s="10"/>
      <c r="AN125" s="10"/>
      <c r="AO125" s="12"/>
      <c r="AP125" s="15"/>
      <c r="AQ125" s="15"/>
      <c r="AR125" s="15"/>
    </row>
    <row r="126" spans="2:62">
      <c r="B126" s="12"/>
      <c r="C126" s="12"/>
      <c r="D126" s="12"/>
      <c r="E126" s="12"/>
      <c r="F126" s="12"/>
      <c r="G126" s="12"/>
      <c r="H126" s="12"/>
      <c r="I126" s="12"/>
      <c r="J126" s="12"/>
      <c r="K126" s="12"/>
      <c r="L126" s="12"/>
      <c r="M126" s="12"/>
      <c r="N126" s="10"/>
      <c r="O126" s="12"/>
      <c r="P126" s="10"/>
      <c r="Q126" s="10"/>
      <c r="R126" s="10"/>
      <c r="S126" s="10"/>
      <c r="T126" s="12"/>
      <c r="U126" s="12"/>
      <c r="W126" s="12"/>
      <c r="X126" s="12"/>
      <c r="Y126" s="12"/>
      <c r="Z126" s="12"/>
      <c r="AA126" s="12"/>
      <c r="AB126" s="12"/>
      <c r="AC126" s="12"/>
      <c r="AD126" s="12"/>
      <c r="AE126" s="12"/>
      <c r="AF126" s="12"/>
      <c r="AG126" s="12"/>
      <c r="AH126" s="12"/>
      <c r="AI126" s="10"/>
      <c r="AJ126" s="12"/>
      <c r="AK126" s="10"/>
      <c r="AL126" s="10"/>
      <c r="AM126" s="10"/>
      <c r="AN126" s="10"/>
      <c r="AO126" s="12"/>
      <c r="AP126" s="15"/>
      <c r="AQ126" s="15"/>
      <c r="AR126" s="15"/>
    </row>
    <row r="127" spans="2:62">
      <c r="B127" s="12"/>
      <c r="C127" s="12"/>
      <c r="D127" s="12"/>
      <c r="E127" s="12"/>
      <c r="F127" s="12"/>
      <c r="G127" s="12"/>
      <c r="H127" s="12"/>
      <c r="I127" s="12"/>
      <c r="J127" s="12"/>
      <c r="K127" s="12"/>
      <c r="L127" s="12"/>
      <c r="M127" s="12"/>
      <c r="N127" s="10"/>
      <c r="O127" s="12"/>
      <c r="P127" s="10"/>
      <c r="Q127" s="10"/>
      <c r="R127" s="10"/>
      <c r="S127" s="10"/>
      <c r="T127" s="12"/>
      <c r="U127" s="12"/>
      <c r="W127" s="12"/>
      <c r="X127" s="12"/>
      <c r="Y127" s="12"/>
      <c r="Z127" s="12"/>
      <c r="AA127" s="12"/>
      <c r="AB127" s="12"/>
      <c r="AC127" s="12"/>
      <c r="AD127" s="12"/>
      <c r="AE127" s="12"/>
      <c r="AF127" s="12"/>
      <c r="AG127" s="12"/>
      <c r="AH127" s="12"/>
      <c r="AI127" s="10"/>
      <c r="AJ127" s="12"/>
      <c r="AK127" s="10"/>
      <c r="AL127" s="10"/>
      <c r="AM127" s="10"/>
      <c r="AN127" s="10"/>
      <c r="AO127" s="12"/>
      <c r="AP127" s="15"/>
      <c r="AQ127" s="15"/>
      <c r="AR127" s="15"/>
    </row>
    <row r="128" spans="2:62">
      <c r="B128" s="12"/>
      <c r="C128" s="12"/>
      <c r="D128" s="12"/>
      <c r="E128" s="12"/>
      <c r="F128" s="12"/>
      <c r="G128" s="12"/>
      <c r="H128" s="12"/>
      <c r="I128" s="12"/>
      <c r="J128" s="12"/>
      <c r="K128" s="12"/>
      <c r="L128" s="12"/>
      <c r="M128" s="12"/>
      <c r="N128" s="10"/>
      <c r="O128" s="12"/>
      <c r="P128" s="10"/>
      <c r="Q128" s="10"/>
      <c r="R128" s="10"/>
      <c r="S128" s="10"/>
      <c r="T128" s="12"/>
      <c r="U128" s="12"/>
      <c r="W128" s="12"/>
      <c r="X128" s="12"/>
      <c r="Y128" s="12"/>
      <c r="Z128" s="12"/>
      <c r="AA128" s="12"/>
      <c r="AB128" s="12"/>
      <c r="AC128" s="12"/>
      <c r="AD128" s="12"/>
      <c r="AE128" s="12"/>
      <c r="AF128" s="12"/>
      <c r="AG128" s="12"/>
      <c r="AH128" s="12"/>
      <c r="AI128" s="10"/>
      <c r="AJ128" s="12"/>
      <c r="AK128" s="10"/>
      <c r="AL128" s="10"/>
      <c r="AM128" s="10"/>
      <c r="AN128" s="10"/>
      <c r="AO128" s="12"/>
      <c r="AP128" s="15"/>
      <c r="AQ128" s="15"/>
      <c r="AR128" s="15"/>
    </row>
    <row r="129" spans="2:44">
      <c r="B129" s="12"/>
      <c r="C129" s="12"/>
      <c r="D129" s="12"/>
      <c r="E129" s="12"/>
      <c r="F129" s="12"/>
      <c r="G129" s="12"/>
      <c r="H129" s="12"/>
      <c r="I129" s="12"/>
      <c r="J129" s="12"/>
      <c r="K129" s="12"/>
      <c r="L129" s="12"/>
      <c r="M129" s="12"/>
      <c r="N129" s="10"/>
      <c r="O129" s="12"/>
      <c r="P129" s="10"/>
      <c r="Q129" s="10"/>
      <c r="R129" s="10"/>
      <c r="S129" s="10"/>
      <c r="T129" s="12"/>
      <c r="U129" s="12"/>
      <c r="W129" s="12"/>
      <c r="X129" s="12"/>
      <c r="Y129" s="12"/>
      <c r="Z129" s="12"/>
      <c r="AA129" s="12"/>
      <c r="AB129" s="12"/>
      <c r="AC129" s="12"/>
      <c r="AD129" s="12"/>
      <c r="AE129" s="12"/>
      <c r="AF129" s="12"/>
      <c r="AG129" s="12"/>
      <c r="AH129" s="12"/>
      <c r="AI129" s="10"/>
      <c r="AJ129" s="12"/>
      <c r="AK129" s="10"/>
      <c r="AL129" s="10"/>
      <c r="AM129" s="10"/>
      <c r="AN129" s="10"/>
      <c r="AO129" s="12"/>
      <c r="AP129" s="15"/>
      <c r="AQ129" s="15"/>
      <c r="AR129" s="15"/>
    </row>
    <row r="130" spans="2:44">
      <c r="B130" s="12"/>
      <c r="C130" s="12"/>
      <c r="D130" s="12"/>
      <c r="E130" s="12"/>
      <c r="F130" s="12"/>
      <c r="G130" s="12"/>
      <c r="H130" s="12"/>
      <c r="I130" s="12"/>
      <c r="J130" s="12"/>
      <c r="K130" s="12"/>
      <c r="L130" s="12"/>
      <c r="M130" s="12"/>
      <c r="N130" s="10"/>
      <c r="O130" s="12"/>
      <c r="P130" s="10"/>
      <c r="Q130" s="10"/>
      <c r="R130" s="10"/>
      <c r="S130" s="10"/>
      <c r="T130" s="12"/>
      <c r="U130" s="12"/>
      <c r="W130" s="12"/>
      <c r="X130" s="12"/>
      <c r="Y130" s="12"/>
      <c r="Z130" s="12"/>
      <c r="AA130" s="12"/>
      <c r="AB130" s="12"/>
      <c r="AC130" s="12"/>
      <c r="AD130" s="12"/>
      <c r="AE130" s="12"/>
      <c r="AF130" s="12"/>
      <c r="AG130" s="12"/>
      <c r="AH130" s="12"/>
      <c r="AI130" s="10"/>
      <c r="AJ130" s="12"/>
      <c r="AK130" s="10"/>
      <c r="AL130" s="10"/>
      <c r="AM130" s="10"/>
      <c r="AN130" s="10"/>
      <c r="AO130" s="12"/>
      <c r="AP130" s="15"/>
      <c r="AQ130" s="15"/>
      <c r="AR130" s="15"/>
    </row>
    <row r="131" spans="2:44">
      <c r="B131" s="12"/>
      <c r="C131" s="12"/>
      <c r="D131" s="12"/>
      <c r="E131" s="12"/>
      <c r="F131" s="12"/>
      <c r="G131" s="12"/>
      <c r="H131" s="12"/>
      <c r="I131" s="12"/>
      <c r="J131" s="12"/>
      <c r="K131" s="12"/>
      <c r="L131" s="12"/>
      <c r="M131" s="12"/>
      <c r="N131" s="10"/>
      <c r="O131" s="12"/>
      <c r="P131" s="10"/>
      <c r="Q131" s="10"/>
      <c r="R131" s="10"/>
      <c r="S131" s="10"/>
      <c r="T131" s="12"/>
      <c r="U131" s="12"/>
      <c r="W131" s="12"/>
      <c r="X131" s="12"/>
      <c r="Y131" s="12"/>
      <c r="Z131" s="12"/>
      <c r="AA131" s="12"/>
      <c r="AB131" s="12"/>
      <c r="AC131" s="12"/>
      <c r="AD131" s="12"/>
      <c r="AE131" s="12"/>
      <c r="AF131" s="12"/>
      <c r="AG131" s="12"/>
      <c r="AH131" s="12"/>
      <c r="AI131" s="10"/>
      <c r="AJ131" s="12"/>
      <c r="AK131" s="10"/>
      <c r="AL131" s="10"/>
      <c r="AM131" s="10"/>
      <c r="AN131" s="10"/>
      <c r="AO131" s="12"/>
      <c r="AP131" s="15"/>
      <c r="AQ131" s="15"/>
      <c r="AR131" s="15"/>
    </row>
    <row r="132" spans="2:44">
      <c r="B132" s="12"/>
      <c r="C132" s="12"/>
      <c r="D132" s="12"/>
      <c r="E132" s="12"/>
      <c r="F132" s="12"/>
      <c r="G132" s="12"/>
      <c r="H132" s="12"/>
      <c r="I132" s="12"/>
      <c r="J132" s="12"/>
      <c r="K132" s="12"/>
      <c r="L132" s="12"/>
      <c r="M132" s="12"/>
      <c r="N132" s="10"/>
      <c r="O132" s="12"/>
      <c r="P132" s="10"/>
      <c r="Q132" s="10"/>
      <c r="R132" s="10"/>
      <c r="S132" s="10"/>
      <c r="T132" s="12"/>
      <c r="U132" s="12"/>
      <c r="W132" s="12"/>
      <c r="X132" s="12"/>
      <c r="Y132" s="12"/>
      <c r="Z132" s="12"/>
      <c r="AA132" s="12"/>
      <c r="AB132" s="12"/>
      <c r="AC132" s="12"/>
      <c r="AD132" s="12"/>
      <c r="AE132" s="12"/>
      <c r="AF132" s="12"/>
      <c r="AG132" s="12"/>
      <c r="AH132" s="12"/>
      <c r="AI132" s="10"/>
      <c r="AJ132" s="12"/>
      <c r="AK132" s="10"/>
      <c r="AL132" s="10"/>
      <c r="AM132" s="10"/>
      <c r="AN132" s="10"/>
      <c r="AO132" s="12"/>
      <c r="AP132" s="15"/>
      <c r="AQ132" s="15"/>
      <c r="AR132" s="15"/>
    </row>
    <row r="133" spans="2:44">
      <c r="B133" s="12"/>
      <c r="C133" s="12"/>
      <c r="D133" s="12"/>
      <c r="E133" s="12"/>
      <c r="F133" s="12"/>
      <c r="G133" s="12"/>
      <c r="H133" s="12"/>
      <c r="I133" s="12"/>
      <c r="J133" s="12"/>
      <c r="K133" s="12"/>
      <c r="L133" s="12"/>
      <c r="M133" s="12"/>
      <c r="N133" s="10"/>
      <c r="O133" s="12"/>
      <c r="P133" s="10"/>
      <c r="Q133" s="10"/>
      <c r="R133" s="10"/>
      <c r="S133" s="10"/>
      <c r="T133" s="12"/>
      <c r="U133" s="12"/>
      <c r="W133" s="12"/>
      <c r="X133" s="12"/>
      <c r="Y133" s="12"/>
      <c r="Z133" s="12"/>
      <c r="AA133" s="12"/>
      <c r="AB133" s="12"/>
      <c r="AC133" s="12"/>
      <c r="AD133" s="12"/>
      <c r="AE133" s="12"/>
      <c r="AF133" s="12"/>
      <c r="AG133" s="12"/>
      <c r="AH133" s="12"/>
      <c r="AI133" s="10"/>
      <c r="AJ133" s="12"/>
      <c r="AK133" s="10"/>
      <c r="AL133" s="10"/>
      <c r="AM133" s="10"/>
      <c r="AN133" s="10"/>
      <c r="AO133" s="12"/>
      <c r="AP133" s="15"/>
      <c r="AQ133" s="15"/>
      <c r="AR133" s="15"/>
    </row>
    <row r="134" spans="2:44">
      <c r="B134" s="12"/>
      <c r="C134" s="12"/>
      <c r="D134" s="12"/>
      <c r="E134" s="12"/>
      <c r="F134" s="12"/>
      <c r="G134" s="12"/>
      <c r="H134" s="12"/>
      <c r="I134" s="12"/>
      <c r="J134" s="12"/>
      <c r="K134" s="12"/>
      <c r="L134" s="12"/>
      <c r="M134" s="12"/>
      <c r="N134" s="10"/>
      <c r="O134" s="12"/>
      <c r="P134" s="10"/>
      <c r="Q134" s="10"/>
      <c r="R134" s="10"/>
      <c r="S134" s="10"/>
      <c r="T134" s="12"/>
      <c r="U134" s="12"/>
      <c r="W134" s="12"/>
      <c r="X134" s="12"/>
      <c r="Y134" s="12"/>
      <c r="Z134" s="12"/>
      <c r="AA134" s="12"/>
      <c r="AB134" s="12"/>
      <c r="AC134" s="12"/>
      <c r="AD134" s="12"/>
      <c r="AE134" s="12"/>
      <c r="AF134" s="12"/>
      <c r="AG134" s="12"/>
      <c r="AH134" s="12"/>
      <c r="AI134" s="10"/>
      <c r="AJ134" s="12"/>
      <c r="AK134" s="10"/>
      <c r="AL134" s="10"/>
      <c r="AM134" s="10"/>
      <c r="AN134" s="10"/>
      <c r="AO134" s="12"/>
      <c r="AP134" s="15"/>
      <c r="AQ134" s="15"/>
      <c r="AR134" s="15"/>
    </row>
    <row r="135" spans="2:44">
      <c r="B135" s="12"/>
      <c r="C135" s="12"/>
      <c r="D135" s="12"/>
      <c r="E135" s="12"/>
      <c r="F135" s="12"/>
      <c r="G135" s="12"/>
      <c r="H135" s="12"/>
      <c r="I135" s="12"/>
      <c r="J135" s="12"/>
      <c r="K135" s="12"/>
      <c r="L135" s="12"/>
      <c r="M135" s="12"/>
      <c r="N135" s="10"/>
      <c r="O135" s="12"/>
      <c r="P135" s="10"/>
      <c r="Q135" s="10"/>
      <c r="R135" s="10"/>
      <c r="S135" s="10"/>
      <c r="T135" s="12"/>
      <c r="U135" s="12"/>
      <c r="W135" s="12"/>
      <c r="X135" s="12"/>
      <c r="Y135" s="12"/>
      <c r="Z135" s="12"/>
      <c r="AA135" s="12"/>
      <c r="AB135" s="12"/>
      <c r="AC135" s="12"/>
      <c r="AD135" s="12"/>
      <c r="AE135" s="12"/>
      <c r="AF135" s="12"/>
      <c r="AG135" s="12"/>
      <c r="AH135" s="12"/>
      <c r="AI135" s="10"/>
      <c r="AJ135" s="12"/>
      <c r="AK135" s="10"/>
      <c r="AL135" s="10"/>
      <c r="AM135" s="10"/>
      <c r="AN135" s="10"/>
      <c r="AO135" s="12"/>
      <c r="AP135" s="15"/>
      <c r="AQ135" s="15"/>
      <c r="AR135" s="15"/>
    </row>
    <row r="136" spans="2:44">
      <c r="B136" s="12"/>
      <c r="C136" s="12"/>
      <c r="D136" s="12"/>
      <c r="E136" s="12"/>
      <c r="F136" s="12"/>
      <c r="G136" s="12"/>
      <c r="H136" s="12"/>
      <c r="I136" s="12"/>
      <c r="J136" s="12"/>
      <c r="K136" s="12"/>
      <c r="L136" s="12"/>
      <c r="M136" s="12"/>
      <c r="N136" s="10"/>
      <c r="O136" s="12"/>
      <c r="P136" s="10"/>
      <c r="Q136" s="10"/>
      <c r="R136" s="10"/>
      <c r="S136" s="10"/>
      <c r="T136" s="12"/>
      <c r="U136" s="12"/>
      <c r="W136" s="12"/>
      <c r="X136" s="12"/>
      <c r="Y136" s="12"/>
      <c r="Z136" s="12"/>
      <c r="AA136" s="12"/>
      <c r="AB136" s="12"/>
      <c r="AC136" s="12"/>
      <c r="AD136" s="12"/>
      <c r="AE136" s="12"/>
      <c r="AF136" s="12"/>
      <c r="AG136" s="12"/>
      <c r="AH136" s="12"/>
      <c r="AI136" s="10"/>
      <c r="AJ136" s="12"/>
      <c r="AK136" s="10"/>
      <c r="AL136" s="10"/>
      <c r="AM136" s="10"/>
      <c r="AN136" s="10"/>
      <c r="AO136" s="12"/>
      <c r="AP136" s="15"/>
      <c r="AQ136" s="15"/>
      <c r="AR136" s="15"/>
    </row>
    <row r="137" spans="2:44">
      <c r="B137" s="12"/>
      <c r="C137" s="12"/>
      <c r="D137" s="12"/>
      <c r="E137" s="12"/>
      <c r="F137" s="12"/>
      <c r="G137" s="12"/>
      <c r="H137" s="12"/>
      <c r="I137" s="12"/>
      <c r="J137" s="12"/>
      <c r="K137" s="12"/>
      <c r="L137" s="12"/>
      <c r="M137" s="12"/>
      <c r="N137" s="10"/>
      <c r="O137" s="12"/>
      <c r="P137" s="10"/>
      <c r="Q137" s="10"/>
      <c r="R137" s="10"/>
      <c r="S137" s="10"/>
      <c r="T137" s="12"/>
      <c r="U137" s="12"/>
      <c r="W137" s="12"/>
      <c r="X137" s="12"/>
      <c r="Y137" s="12"/>
      <c r="Z137" s="12"/>
      <c r="AA137" s="12"/>
      <c r="AB137" s="12"/>
      <c r="AC137" s="12"/>
      <c r="AD137" s="12"/>
      <c r="AE137" s="12"/>
      <c r="AF137" s="12"/>
      <c r="AG137" s="12"/>
      <c r="AH137" s="12"/>
      <c r="AI137" s="10"/>
      <c r="AJ137" s="12"/>
      <c r="AK137" s="10"/>
      <c r="AL137" s="10"/>
      <c r="AM137" s="10"/>
      <c r="AN137" s="10"/>
      <c r="AO137" s="12"/>
      <c r="AP137" s="15"/>
      <c r="AQ137" s="15"/>
      <c r="AR137" s="15"/>
    </row>
    <row r="138" spans="2:44">
      <c r="B138" s="12"/>
      <c r="C138" s="12"/>
      <c r="D138" s="12"/>
      <c r="E138" s="12"/>
      <c r="F138" s="12"/>
      <c r="G138" s="12"/>
      <c r="H138" s="12"/>
      <c r="I138" s="12"/>
      <c r="J138" s="12"/>
      <c r="K138" s="12"/>
      <c r="L138" s="12"/>
      <c r="M138" s="12"/>
      <c r="N138" s="10"/>
      <c r="O138" s="12"/>
      <c r="P138" s="10"/>
      <c r="Q138" s="10"/>
      <c r="R138" s="10"/>
      <c r="S138" s="10"/>
      <c r="T138" s="12"/>
      <c r="U138" s="12"/>
      <c r="W138" s="12"/>
      <c r="X138" s="12"/>
      <c r="Y138" s="12"/>
      <c r="Z138" s="12"/>
      <c r="AA138" s="12"/>
      <c r="AB138" s="12"/>
      <c r="AC138" s="12"/>
      <c r="AD138" s="12"/>
      <c r="AE138" s="12"/>
      <c r="AF138" s="12"/>
      <c r="AG138" s="12"/>
      <c r="AH138" s="12"/>
      <c r="AI138" s="10"/>
      <c r="AJ138" s="12"/>
      <c r="AK138" s="10"/>
      <c r="AL138" s="10"/>
      <c r="AM138" s="10"/>
      <c r="AN138" s="10"/>
      <c r="AO138" s="12"/>
      <c r="AP138" s="15"/>
      <c r="AQ138" s="15"/>
      <c r="AR138" s="15"/>
    </row>
    <row r="139" spans="2:44">
      <c r="B139" s="12"/>
      <c r="C139" s="12"/>
      <c r="D139" s="12"/>
      <c r="E139" s="12"/>
      <c r="F139" s="12"/>
      <c r="G139" s="12"/>
      <c r="H139" s="12"/>
      <c r="I139" s="12"/>
      <c r="J139" s="12"/>
      <c r="K139" s="12"/>
      <c r="L139" s="12"/>
      <c r="M139" s="12"/>
      <c r="N139" s="10"/>
      <c r="O139" s="12"/>
      <c r="P139" s="10"/>
      <c r="Q139" s="10"/>
      <c r="R139" s="10"/>
      <c r="S139" s="10"/>
      <c r="T139" s="12"/>
      <c r="U139" s="12"/>
      <c r="W139" s="12"/>
      <c r="X139" s="12"/>
      <c r="Y139" s="12"/>
      <c r="Z139" s="12"/>
      <c r="AA139" s="12"/>
      <c r="AB139" s="12"/>
      <c r="AC139" s="12"/>
      <c r="AD139" s="12"/>
      <c r="AE139" s="12"/>
      <c r="AF139" s="12"/>
      <c r="AG139" s="12"/>
      <c r="AH139" s="12"/>
      <c r="AI139" s="10"/>
      <c r="AJ139" s="12"/>
      <c r="AK139" s="10"/>
      <c r="AL139" s="10"/>
      <c r="AM139" s="10"/>
      <c r="AN139" s="10"/>
      <c r="AO139" s="12"/>
      <c r="AP139" s="15"/>
      <c r="AQ139" s="15"/>
      <c r="AR139" s="15"/>
    </row>
    <row r="140" spans="2:44">
      <c r="B140" s="12"/>
      <c r="C140" s="12"/>
      <c r="D140" s="12"/>
      <c r="E140" s="12"/>
      <c r="F140" s="12"/>
      <c r="G140" s="12"/>
      <c r="H140" s="12"/>
      <c r="I140" s="12"/>
      <c r="J140" s="12"/>
      <c r="K140" s="12"/>
      <c r="L140" s="12"/>
      <c r="M140" s="12"/>
      <c r="N140" s="10"/>
      <c r="O140" s="12"/>
      <c r="P140" s="10"/>
      <c r="Q140" s="10"/>
      <c r="R140" s="10"/>
      <c r="S140" s="10"/>
      <c r="T140" s="12"/>
      <c r="U140" s="12"/>
      <c r="W140" s="12"/>
      <c r="X140" s="12"/>
      <c r="Y140" s="12"/>
      <c r="Z140" s="12"/>
      <c r="AA140" s="12"/>
      <c r="AB140" s="12"/>
      <c r="AC140" s="12"/>
      <c r="AD140" s="12"/>
      <c r="AE140" s="12"/>
      <c r="AF140" s="12"/>
      <c r="AG140" s="12"/>
      <c r="AH140" s="12"/>
      <c r="AI140" s="10"/>
      <c r="AJ140" s="12"/>
      <c r="AK140" s="10"/>
      <c r="AL140" s="10"/>
      <c r="AM140" s="10"/>
      <c r="AN140" s="10"/>
      <c r="AO140" s="12"/>
      <c r="AP140" s="15"/>
      <c r="AQ140" s="15"/>
      <c r="AR140" s="15"/>
    </row>
    <row r="141" spans="2:44">
      <c r="B141" s="12"/>
      <c r="C141" s="12"/>
      <c r="D141" s="12"/>
      <c r="E141" s="12"/>
      <c r="F141" s="12"/>
      <c r="G141" s="12"/>
      <c r="H141" s="12"/>
      <c r="I141" s="12"/>
      <c r="J141" s="12"/>
      <c r="K141" s="12"/>
      <c r="L141" s="12"/>
      <c r="M141" s="12"/>
      <c r="N141" s="10"/>
      <c r="O141" s="12"/>
      <c r="P141" s="10"/>
      <c r="Q141" s="10"/>
      <c r="R141" s="10"/>
      <c r="S141" s="10"/>
      <c r="T141" s="12"/>
      <c r="U141" s="12"/>
      <c r="W141" s="12"/>
      <c r="X141" s="12"/>
      <c r="Y141" s="12"/>
      <c r="Z141" s="12"/>
      <c r="AA141" s="12"/>
      <c r="AB141" s="12"/>
      <c r="AC141" s="12"/>
      <c r="AD141" s="12"/>
      <c r="AE141" s="12"/>
      <c r="AF141" s="12"/>
      <c r="AG141" s="12"/>
      <c r="AH141" s="12"/>
      <c r="AI141" s="10"/>
      <c r="AJ141" s="12"/>
      <c r="AK141" s="10"/>
      <c r="AL141" s="10"/>
      <c r="AM141" s="10"/>
      <c r="AN141" s="10"/>
      <c r="AO141" s="12"/>
      <c r="AP141" s="15"/>
      <c r="AQ141" s="15"/>
      <c r="AR141" s="15"/>
    </row>
    <row r="142" spans="2:44">
      <c r="B142" s="12"/>
      <c r="C142" s="12"/>
      <c r="D142" s="12"/>
      <c r="E142" s="12"/>
      <c r="F142" s="12"/>
      <c r="G142" s="12"/>
      <c r="H142" s="12"/>
      <c r="I142" s="12"/>
      <c r="J142" s="12"/>
      <c r="K142" s="12"/>
      <c r="L142" s="12"/>
      <c r="M142" s="12"/>
      <c r="N142" s="10"/>
      <c r="O142" s="12"/>
      <c r="P142" s="10"/>
      <c r="Q142" s="10"/>
      <c r="R142" s="10"/>
      <c r="S142" s="10"/>
      <c r="T142" s="12"/>
      <c r="U142" s="12"/>
      <c r="W142" s="12"/>
      <c r="X142" s="12"/>
      <c r="Y142" s="12"/>
      <c r="Z142" s="12"/>
      <c r="AA142" s="12"/>
      <c r="AB142" s="12"/>
      <c r="AC142" s="12"/>
      <c r="AD142" s="12"/>
      <c r="AE142" s="12"/>
      <c r="AF142" s="12"/>
      <c r="AG142" s="12"/>
      <c r="AH142" s="12"/>
      <c r="AI142" s="10"/>
      <c r="AJ142" s="12"/>
      <c r="AK142" s="10"/>
      <c r="AL142" s="10"/>
      <c r="AM142" s="10"/>
      <c r="AN142" s="10"/>
      <c r="AO142" s="12"/>
      <c r="AP142" s="15"/>
      <c r="AQ142" s="15"/>
      <c r="AR142" s="15"/>
    </row>
    <row r="143" spans="2:44">
      <c r="B143" s="12"/>
      <c r="C143" s="12"/>
      <c r="D143" s="12"/>
      <c r="E143" s="12"/>
      <c r="F143" s="12"/>
      <c r="G143" s="12"/>
      <c r="H143" s="12"/>
      <c r="I143" s="12"/>
      <c r="J143" s="12"/>
      <c r="K143" s="12"/>
      <c r="L143" s="12"/>
      <c r="M143" s="12"/>
      <c r="N143" s="10"/>
      <c r="O143" s="12"/>
      <c r="P143" s="10"/>
      <c r="Q143" s="10"/>
      <c r="R143" s="10"/>
      <c r="S143" s="10"/>
      <c r="T143" s="12"/>
      <c r="U143" s="12"/>
      <c r="W143" s="12"/>
      <c r="X143" s="12"/>
      <c r="Y143" s="12"/>
      <c r="Z143" s="12"/>
      <c r="AA143" s="12"/>
      <c r="AB143" s="12"/>
      <c r="AC143" s="12"/>
      <c r="AD143" s="12"/>
      <c r="AE143" s="12"/>
      <c r="AF143" s="12"/>
      <c r="AG143" s="12"/>
      <c r="AH143" s="12"/>
      <c r="AI143" s="10"/>
      <c r="AJ143" s="12"/>
      <c r="AK143" s="10"/>
      <c r="AL143" s="10"/>
      <c r="AM143" s="10"/>
      <c r="AN143" s="10"/>
      <c r="AO143" s="12"/>
      <c r="AP143" s="15"/>
      <c r="AQ143" s="15"/>
      <c r="AR143" s="15"/>
    </row>
    <row r="144" spans="2:44">
      <c r="B144" s="12"/>
      <c r="C144" s="12"/>
      <c r="D144" s="12"/>
      <c r="E144" s="12"/>
      <c r="F144" s="12"/>
      <c r="G144" s="12"/>
      <c r="H144" s="12"/>
      <c r="I144" s="12"/>
      <c r="J144" s="12"/>
      <c r="K144" s="12"/>
      <c r="L144" s="12"/>
      <c r="M144" s="12"/>
      <c r="N144" s="10"/>
      <c r="O144" s="12"/>
      <c r="P144" s="10"/>
      <c r="Q144" s="10"/>
      <c r="R144" s="10"/>
      <c r="S144" s="10"/>
      <c r="T144" s="12"/>
      <c r="U144" s="12"/>
      <c r="W144" s="12"/>
      <c r="X144" s="12"/>
      <c r="Y144" s="12"/>
      <c r="Z144" s="12"/>
      <c r="AA144" s="12"/>
      <c r="AB144" s="12"/>
      <c r="AC144" s="12"/>
      <c r="AD144" s="12"/>
      <c r="AE144" s="12"/>
      <c r="AF144" s="12"/>
      <c r="AG144" s="12"/>
      <c r="AH144" s="12"/>
      <c r="AI144" s="10"/>
      <c r="AJ144" s="12"/>
      <c r="AK144" s="10"/>
      <c r="AL144" s="10"/>
      <c r="AM144" s="10"/>
      <c r="AN144" s="10"/>
      <c r="AO144" s="12"/>
      <c r="AP144" s="15"/>
      <c r="AQ144" s="15"/>
      <c r="AR144" s="15"/>
    </row>
    <row r="145" spans="2:44">
      <c r="B145" s="12"/>
      <c r="C145" s="12"/>
      <c r="D145" s="12"/>
      <c r="E145" s="12"/>
      <c r="F145" s="12"/>
      <c r="G145" s="12"/>
      <c r="H145" s="12"/>
      <c r="I145" s="12"/>
      <c r="J145" s="12"/>
      <c r="K145" s="12"/>
      <c r="L145" s="12"/>
      <c r="M145" s="12"/>
      <c r="N145" s="10"/>
      <c r="O145" s="12"/>
      <c r="P145" s="10"/>
      <c r="Q145" s="10"/>
      <c r="R145" s="10"/>
      <c r="S145" s="10"/>
      <c r="T145" s="12"/>
      <c r="U145" s="12"/>
      <c r="W145" s="12"/>
      <c r="X145" s="12"/>
      <c r="Y145" s="12"/>
      <c r="Z145" s="12"/>
      <c r="AA145" s="12"/>
      <c r="AB145" s="12"/>
      <c r="AC145" s="12"/>
      <c r="AD145" s="12"/>
      <c r="AE145" s="12"/>
      <c r="AF145" s="12"/>
      <c r="AG145" s="12"/>
      <c r="AH145" s="12"/>
      <c r="AI145" s="10"/>
      <c r="AJ145" s="12"/>
      <c r="AK145" s="10"/>
      <c r="AL145" s="10"/>
      <c r="AM145" s="10"/>
      <c r="AN145" s="10"/>
      <c r="AO145" s="12"/>
      <c r="AP145" s="15"/>
      <c r="AQ145" s="15"/>
      <c r="AR145" s="15"/>
    </row>
    <row r="146" spans="2:44">
      <c r="B146" s="12"/>
      <c r="C146" s="12"/>
      <c r="D146" s="12"/>
      <c r="E146" s="12"/>
      <c r="F146" s="12"/>
      <c r="G146" s="12"/>
      <c r="H146" s="12"/>
      <c r="I146" s="12"/>
      <c r="J146" s="12"/>
      <c r="K146" s="12"/>
      <c r="L146" s="12"/>
      <c r="M146" s="12"/>
      <c r="N146" s="10"/>
      <c r="O146" s="12"/>
      <c r="P146" s="10"/>
      <c r="Q146" s="10"/>
      <c r="R146" s="10"/>
      <c r="S146" s="10"/>
      <c r="T146" s="12"/>
      <c r="U146" s="12"/>
      <c r="W146" s="12"/>
      <c r="X146" s="12"/>
      <c r="Y146" s="12"/>
      <c r="Z146" s="12"/>
      <c r="AA146" s="12"/>
      <c r="AB146" s="12"/>
      <c r="AC146" s="12"/>
      <c r="AD146" s="12"/>
      <c r="AE146" s="12"/>
      <c r="AF146" s="12"/>
      <c r="AG146" s="12"/>
      <c r="AH146" s="12"/>
      <c r="AI146" s="10"/>
      <c r="AJ146" s="12"/>
      <c r="AK146" s="10"/>
      <c r="AL146" s="10"/>
      <c r="AM146" s="10"/>
      <c r="AN146" s="10"/>
      <c r="AO146" s="12"/>
      <c r="AP146" s="15"/>
      <c r="AQ146" s="15"/>
      <c r="AR146" s="15"/>
    </row>
    <row r="147" spans="2:44">
      <c r="B147" s="12"/>
      <c r="C147" s="12"/>
      <c r="D147" s="12"/>
      <c r="E147" s="12"/>
      <c r="F147" s="12"/>
      <c r="G147" s="12"/>
      <c r="H147" s="12"/>
      <c r="I147" s="12"/>
      <c r="J147" s="12"/>
      <c r="K147" s="12"/>
      <c r="L147" s="12"/>
      <c r="M147" s="12"/>
      <c r="N147" s="10"/>
      <c r="O147" s="12"/>
      <c r="P147" s="10"/>
      <c r="Q147" s="10"/>
      <c r="R147" s="10"/>
      <c r="S147" s="10"/>
      <c r="T147" s="12"/>
      <c r="U147" s="12"/>
      <c r="W147" s="12"/>
      <c r="X147" s="12"/>
      <c r="Y147" s="12"/>
      <c r="Z147" s="12"/>
      <c r="AA147" s="12"/>
      <c r="AB147" s="12"/>
      <c r="AC147" s="12"/>
      <c r="AD147" s="12"/>
      <c r="AE147" s="12"/>
      <c r="AF147" s="12"/>
      <c r="AG147" s="12"/>
      <c r="AH147" s="12"/>
      <c r="AI147" s="10"/>
      <c r="AJ147" s="12"/>
      <c r="AK147" s="10"/>
      <c r="AL147" s="10"/>
      <c r="AM147" s="10"/>
      <c r="AN147" s="10"/>
      <c r="AO147" s="12"/>
      <c r="AP147" s="15"/>
      <c r="AQ147" s="15"/>
      <c r="AR147" s="15"/>
    </row>
    <row r="148" spans="2:44">
      <c r="B148" s="12"/>
      <c r="C148" s="12"/>
      <c r="D148" s="12"/>
      <c r="E148" s="12"/>
      <c r="F148" s="12"/>
      <c r="G148" s="12"/>
      <c r="H148" s="12"/>
      <c r="I148" s="12"/>
      <c r="J148" s="12"/>
      <c r="K148" s="12"/>
      <c r="L148" s="12"/>
      <c r="M148" s="12"/>
      <c r="N148" s="10"/>
      <c r="O148" s="12"/>
      <c r="P148" s="10"/>
      <c r="Q148" s="10"/>
      <c r="R148" s="10"/>
      <c r="S148" s="10"/>
      <c r="T148" s="12"/>
      <c r="U148" s="12"/>
      <c r="W148" s="12"/>
      <c r="X148" s="12"/>
      <c r="Y148" s="12"/>
      <c r="Z148" s="12"/>
      <c r="AA148" s="12"/>
      <c r="AB148" s="12"/>
      <c r="AC148" s="12"/>
      <c r="AD148" s="12"/>
      <c r="AE148" s="12"/>
      <c r="AF148" s="12"/>
      <c r="AG148" s="12"/>
      <c r="AH148" s="12"/>
      <c r="AI148" s="10"/>
      <c r="AJ148" s="12"/>
      <c r="AK148" s="10"/>
      <c r="AL148" s="10"/>
      <c r="AM148" s="10"/>
      <c r="AN148" s="10"/>
      <c r="AO148" s="12"/>
      <c r="AP148" s="15"/>
      <c r="AQ148" s="15"/>
      <c r="AR148" s="15"/>
    </row>
    <row r="149" spans="2:44">
      <c r="B149" s="12"/>
      <c r="C149" s="12"/>
      <c r="D149" s="12"/>
      <c r="E149" s="12"/>
      <c r="F149" s="12"/>
      <c r="G149" s="12"/>
      <c r="H149" s="12"/>
      <c r="I149" s="12"/>
      <c r="J149" s="12"/>
      <c r="K149" s="12"/>
      <c r="L149" s="12"/>
      <c r="M149" s="12"/>
      <c r="N149" s="10"/>
      <c r="O149" s="12"/>
      <c r="P149" s="10"/>
      <c r="Q149" s="10"/>
      <c r="R149" s="10"/>
      <c r="S149" s="10"/>
      <c r="T149" s="12"/>
      <c r="U149" s="12"/>
      <c r="W149" s="12"/>
      <c r="X149" s="12"/>
      <c r="Y149" s="12"/>
      <c r="Z149" s="12"/>
      <c r="AA149" s="12"/>
      <c r="AB149" s="12"/>
      <c r="AC149" s="12"/>
      <c r="AD149" s="12"/>
      <c r="AE149" s="12"/>
      <c r="AF149" s="12"/>
      <c r="AG149" s="12"/>
      <c r="AH149" s="12"/>
      <c r="AI149" s="10"/>
      <c r="AJ149" s="12"/>
      <c r="AK149" s="10"/>
      <c r="AL149" s="10"/>
      <c r="AM149" s="10"/>
      <c r="AN149" s="10"/>
      <c r="AO149" s="12"/>
      <c r="AP149" s="15"/>
      <c r="AQ149" s="15"/>
      <c r="AR149" s="15"/>
    </row>
    <row r="150" spans="2:44">
      <c r="B150" s="12"/>
      <c r="C150" s="12"/>
      <c r="D150" s="12"/>
      <c r="E150" s="12"/>
      <c r="F150" s="12"/>
      <c r="G150" s="12"/>
      <c r="H150" s="12"/>
      <c r="I150" s="12"/>
      <c r="J150" s="12"/>
      <c r="K150" s="12"/>
      <c r="L150" s="12"/>
      <c r="M150" s="12"/>
      <c r="N150" s="10"/>
      <c r="O150" s="12"/>
      <c r="P150" s="10"/>
      <c r="Q150" s="10"/>
      <c r="R150" s="10"/>
      <c r="S150" s="10"/>
      <c r="T150" s="12"/>
      <c r="U150" s="12"/>
      <c r="W150" s="12"/>
      <c r="X150" s="12"/>
      <c r="Y150" s="12"/>
      <c r="Z150" s="12"/>
      <c r="AA150" s="12"/>
      <c r="AB150" s="12"/>
      <c r="AC150" s="12"/>
      <c r="AD150" s="12"/>
      <c r="AE150" s="12"/>
      <c r="AF150" s="12"/>
      <c r="AG150" s="12"/>
      <c r="AH150" s="12"/>
      <c r="AI150" s="10"/>
      <c r="AJ150" s="12"/>
      <c r="AK150" s="10"/>
      <c r="AL150" s="10"/>
      <c r="AM150" s="10"/>
      <c r="AN150" s="10"/>
      <c r="AO150" s="12"/>
      <c r="AP150" s="15"/>
      <c r="AQ150" s="15"/>
      <c r="AR150" s="15"/>
    </row>
    <row r="151" spans="2:44">
      <c r="B151" s="12"/>
      <c r="C151" s="12"/>
      <c r="D151" s="12"/>
      <c r="E151" s="12"/>
      <c r="F151" s="12"/>
      <c r="G151" s="12"/>
      <c r="H151" s="12"/>
      <c r="I151" s="12"/>
      <c r="J151" s="12"/>
      <c r="K151" s="12"/>
      <c r="L151" s="12"/>
      <c r="M151" s="12"/>
      <c r="N151" s="10"/>
      <c r="O151" s="12"/>
      <c r="P151" s="10"/>
      <c r="Q151" s="10"/>
      <c r="R151" s="10"/>
      <c r="S151" s="10"/>
      <c r="T151" s="12"/>
      <c r="U151" s="12"/>
      <c r="W151" s="12"/>
      <c r="X151" s="12"/>
      <c r="Y151" s="12"/>
      <c r="Z151" s="12"/>
      <c r="AA151" s="12"/>
      <c r="AB151" s="12"/>
      <c r="AC151" s="12"/>
      <c r="AD151" s="12"/>
      <c r="AE151" s="12"/>
      <c r="AF151" s="12"/>
      <c r="AG151" s="12"/>
      <c r="AH151" s="12"/>
      <c r="AI151" s="10"/>
      <c r="AJ151" s="12"/>
      <c r="AK151" s="10"/>
      <c r="AL151" s="10"/>
      <c r="AM151" s="10"/>
      <c r="AN151" s="10"/>
      <c r="AO151" s="12"/>
      <c r="AP151" s="15"/>
      <c r="AQ151" s="15"/>
      <c r="AR151" s="15"/>
    </row>
    <row r="152" spans="2:44">
      <c r="B152" s="12"/>
      <c r="C152" s="12"/>
      <c r="D152" s="12"/>
      <c r="E152" s="12"/>
      <c r="F152" s="12"/>
      <c r="G152" s="12"/>
      <c r="H152" s="12"/>
      <c r="I152" s="12"/>
      <c r="J152" s="12"/>
      <c r="K152" s="12"/>
      <c r="L152" s="12"/>
      <c r="M152" s="12"/>
      <c r="N152" s="10"/>
      <c r="O152" s="12"/>
      <c r="P152" s="10"/>
      <c r="Q152" s="10"/>
      <c r="R152" s="10"/>
      <c r="S152" s="10"/>
      <c r="T152" s="12"/>
      <c r="U152" s="12"/>
      <c r="W152" s="12"/>
      <c r="X152" s="12"/>
      <c r="Y152" s="12"/>
      <c r="Z152" s="12"/>
      <c r="AA152" s="12"/>
      <c r="AB152" s="12"/>
      <c r="AC152" s="12"/>
      <c r="AD152" s="12"/>
      <c r="AE152" s="12"/>
      <c r="AF152" s="12"/>
      <c r="AG152" s="12"/>
      <c r="AH152" s="12"/>
      <c r="AI152" s="10"/>
      <c r="AJ152" s="12"/>
      <c r="AK152" s="10"/>
      <c r="AL152" s="10"/>
      <c r="AM152" s="10"/>
      <c r="AN152" s="10"/>
      <c r="AO152" s="12"/>
      <c r="AP152" s="15"/>
      <c r="AQ152" s="15"/>
      <c r="AR152" s="15"/>
    </row>
    <row r="153" spans="2:44">
      <c r="B153" s="12"/>
      <c r="C153" s="12"/>
      <c r="D153" s="12"/>
      <c r="E153" s="12"/>
      <c r="F153" s="12"/>
      <c r="G153" s="12"/>
      <c r="H153" s="12"/>
      <c r="I153" s="12"/>
      <c r="J153" s="12"/>
      <c r="K153" s="12"/>
      <c r="L153" s="12"/>
      <c r="M153" s="12"/>
      <c r="N153" s="10"/>
      <c r="O153" s="12"/>
      <c r="P153" s="10"/>
      <c r="Q153" s="10"/>
      <c r="R153" s="10"/>
      <c r="S153" s="10"/>
      <c r="T153" s="12"/>
      <c r="U153" s="12"/>
      <c r="W153" s="12"/>
      <c r="X153" s="12"/>
      <c r="Y153" s="12"/>
      <c r="Z153" s="12"/>
      <c r="AA153" s="12"/>
      <c r="AB153" s="12"/>
      <c r="AC153" s="12"/>
      <c r="AD153" s="12"/>
      <c r="AE153" s="12"/>
      <c r="AF153" s="12"/>
      <c r="AG153" s="12"/>
      <c r="AH153" s="12"/>
      <c r="AI153" s="10"/>
      <c r="AJ153" s="12"/>
      <c r="AK153" s="10"/>
      <c r="AL153" s="10"/>
      <c r="AM153" s="10"/>
      <c r="AN153" s="10"/>
      <c r="AO153" s="12"/>
      <c r="AP153" s="15"/>
      <c r="AQ153" s="15"/>
      <c r="AR153" s="15"/>
    </row>
    <row r="154" spans="2:44">
      <c r="B154" s="12"/>
      <c r="C154" s="12"/>
      <c r="D154" s="12"/>
      <c r="E154" s="12"/>
      <c r="F154" s="12"/>
      <c r="G154" s="12"/>
      <c r="H154" s="12"/>
      <c r="I154" s="12"/>
      <c r="J154" s="12"/>
      <c r="K154" s="12"/>
      <c r="L154" s="12"/>
      <c r="M154" s="12"/>
      <c r="N154" s="10"/>
      <c r="O154" s="12"/>
      <c r="P154" s="10"/>
      <c r="Q154" s="10"/>
      <c r="R154" s="10"/>
      <c r="S154" s="10"/>
      <c r="T154" s="12"/>
      <c r="U154" s="12"/>
      <c r="W154" s="12"/>
      <c r="X154" s="12"/>
      <c r="Y154" s="12"/>
      <c r="Z154" s="12"/>
      <c r="AA154" s="12"/>
      <c r="AB154" s="12"/>
      <c r="AC154" s="12"/>
      <c r="AD154" s="12"/>
      <c r="AE154" s="12"/>
      <c r="AF154" s="12"/>
      <c r="AG154" s="12"/>
      <c r="AH154" s="12"/>
      <c r="AI154" s="10"/>
      <c r="AJ154" s="12"/>
      <c r="AK154" s="10"/>
      <c r="AL154" s="10"/>
      <c r="AM154" s="10"/>
      <c r="AN154" s="10"/>
      <c r="AO154" s="12"/>
      <c r="AP154" s="15"/>
      <c r="AQ154" s="15"/>
      <c r="AR154" s="15"/>
    </row>
    <row r="155" spans="2:44">
      <c r="B155" s="12"/>
      <c r="C155" s="12"/>
      <c r="D155" s="12"/>
      <c r="E155" s="12"/>
      <c r="F155" s="12"/>
      <c r="G155" s="12"/>
      <c r="H155" s="12"/>
      <c r="I155" s="12"/>
      <c r="J155" s="12"/>
      <c r="K155" s="12"/>
      <c r="L155" s="12"/>
      <c r="M155" s="12"/>
      <c r="N155" s="10"/>
      <c r="O155" s="12"/>
      <c r="P155" s="10"/>
      <c r="Q155" s="10"/>
      <c r="R155" s="10"/>
      <c r="S155" s="10"/>
      <c r="T155" s="12"/>
      <c r="U155" s="12"/>
      <c r="W155" s="12"/>
      <c r="X155" s="12"/>
      <c r="Y155" s="12"/>
      <c r="Z155" s="12"/>
      <c r="AA155" s="12"/>
      <c r="AB155" s="12"/>
      <c r="AC155" s="12"/>
      <c r="AD155" s="12"/>
      <c r="AE155" s="12"/>
      <c r="AF155" s="12"/>
      <c r="AG155" s="12"/>
      <c r="AH155" s="12"/>
      <c r="AI155" s="10"/>
      <c r="AJ155" s="12"/>
      <c r="AK155" s="10"/>
      <c r="AL155" s="10"/>
      <c r="AM155" s="10"/>
      <c r="AN155" s="10"/>
      <c r="AO155" s="12"/>
      <c r="AP155" s="15"/>
      <c r="AQ155" s="15"/>
      <c r="AR155" s="15"/>
    </row>
    <row r="156" spans="2:44">
      <c r="B156" s="12"/>
      <c r="C156" s="12"/>
      <c r="D156" s="12"/>
      <c r="E156" s="12"/>
      <c r="F156" s="12"/>
      <c r="G156" s="12"/>
      <c r="H156" s="12"/>
      <c r="I156" s="12"/>
      <c r="J156" s="12"/>
      <c r="K156" s="12"/>
      <c r="L156" s="12"/>
      <c r="M156" s="12"/>
      <c r="N156" s="10"/>
      <c r="O156" s="12"/>
      <c r="P156" s="10"/>
      <c r="Q156" s="10"/>
      <c r="R156" s="10"/>
      <c r="S156" s="10"/>
      <c r="T156" s="12"/>
      <c r="U156" s="12"/>
      <c r="W156" s="12"/>
      <c r="X156" s="12"/>
      <c r="Y156" s="12"/>
      <c r="Z156" s="12"/>
      <c r="AA156" s="12"/>
      <c r="AB156" s="12"/>
      <c r="AC156" s="12"/>
      <c r="AD156" s="12"/>
      <c r="AE156" s="12"/>
      <c r="AF156" s="12"/>
      <c r="AG156" s="12"/>
      <c r="AH156" s="12"/>
      <c r="AI156" s="10"/>
      <c r="AJ156" s="12"/>
      <c r="AK156" s="10"/>
      <c r="AL156" s="10"/>
      <c r="AM156" s="10"/>
      <c r="AN156" s="10"/>
      <c r="AO156" s="12"/>
      <c r="AP156" s="15"/>
      <c r="AQ156" s="15"/>
      <c r="AR156" s="15"/>
    </row>
    <row r="157" spans="2:44">
      <c r="B157" s="12"/>
      <c r="C157" s="12"/>
      <c r="D157" s="12"/>
      <c r="E157" s="12"/>
      <c r="F157" s="12"/>
      <c r="G157" s="12"/>
      <c r="H157" s="12"/>
      <c r="I157" s="12"/>
      <c r="J157" s="12"/>
      <c r="K157" s="12"/>
      <c r="L157" s="12"/>
      <c r="M157" s="12"/>
      <c r="N157" s="10"/>
      <c r="O157" s="12"/>
      <c r="P157" s="10"/>
      <c r="Q157" s="10"/>
      <c r="R157" s="10"/>
      <c r="S157" s="10"/>
      <c r="T157" s="12"/>
      <c r="U157" s="12"/>
      <c r="W157" s="12"/>
      <c r="X157" s="12"/>
      <c r="Y157" s="12"/>
      <c r="Z157" s="12"/>
      <c r="AA157" s="12"/>
      <c r="AB157" s="12"/>
      <c r="AC157" s="12"/>
      <c r="AD157" s="12"/>
      <c r="AE157" s="12"/>
      <c r="AF157" s="12"/>
      <c r="AG157" s="12"/>
      <c r="AH157" s="12"/>
      <c r="AI157" s="10"/>
      <c r="AJ157" s="12"/>
      <c r="AK157" s="10"/>
      <c r="AL157" s="10"/>
      <c r="AM157" s="10"/>
      <c r="AN157" s="10"/>
      <c r="AO157" s="12"/>
      <c r="AP157" s="15"/>
      <c r="AQ157" s="15"/>
      <c r="AR157" s="15"/>
    </row>
    <row r="158" spans="2:44">
      <c r="B158" s="12"/>
      <c r="C158" s="12"/>
      <c r="D158" s="12"/>
      <c r="E158" s="12"/>
      <c r="F158" s="12"/>
      <c r="G158" s="12"/>
      <c r="H158" s="12"/>
      <c r="I158" s="12"/>
      <c r="J158" s="12"/>
      <c r="K158" s="12"/>
      <c r="L158" s="12"/>
      <c r="M158" s="12"/>
      <c r="N158" s="10"/>
      <c r="O158" s="12"/>
      <c r="P158" s="10"/>
      <c r="Q158" s="10"/>
      <c r="R158" s="10"/>
      <c r="S158" s="10"/>
      <c r="T158" s="12"/>
      <c r="U158" s="12"/>
      <c r="W158" s="12"/>
      <c r="X158" s="12"/>
      <c r="Y158" s="12"/>
      <c r="Z158" s="12"/>
      <c r="AA158" s="12"/>
      <c r="AB158" s="12"/>
      <c r="AC158" s="12"/>
      <c r="AD158" s="12"/>
      <c r="AE158" s="12"/>
      <c r="AF158" s="12"/>
      <c r="AG158" s="12"/>
      <c r="AH158" s="12"/>
      <c r="AI158" s="10"/>
      <c r="AJ158" s="12"/>
      <c r="AK158" s="10"/>
      <c r="AL158" s="10"/>
      <c r="AM158" s="10"/>
      <c r="AN158" s="10"/>
      <c r="AO158" s="12"/>
      <c r="AP158" s="15"/>
      <c r="AQ158" s="15"/>
      <c r="AR158" s="15"/>
    </row>
    <row r="159" spans="2:44">
      <c r="B159" s="12"/>
      <c r="C159" s="12"/>
      <c r="D159" s="12"/>
      <c r="E159" s="12"/>
      <c r="F159" s="12"/>
      <c r="G159" s="12"/>
      <c r="H159" s="12"/>
      <c r="I159" s="12"/>
      <c r="J159" s="12"/>
      <c r="K159" s="12"/>
      <c r="L159" s="12"/>
      <c r="M159" s="12"/>
      <c r="N159" s="10"/>
      <c r="O159" s="12"/>
      <c r="P159" s="10"/>
      <c r="Q159" s="10"/>
      <c r="R159" s="10"/>
      <c r="S159" s="10"/>
      <c r="T159" s="12"/>
      <c r="U159" s="12"/>
      <c r="W159" s="12"/>
      <c r="X159" s="12"/>
      <c r="Y159" s="12"/>
      <c r="Z159" s="12"/>
      <c r="AA159" s="12"/>
      <c r="AB159" s="12"/>
      <c r="AC159" s="12"/>
      <c r="AD159" s="12"/>
      <c r="AE159" s="12"/>
      <c r="AF159" s="12"/>
      <c r="AG159" s="12"/>
      <c r="AH159" s="12"/>
      <c r="AI159" s="10"/>
      <c r="AJ159" s="12"/>
      <c r="AK159" s="10"/>
      <c r="AL159" s="10"/>
      <c r="AM159" s="10"/>
      <c r="AN159" s="10"/>
      <c r="AO159" s="12"/>
      <c r="AP159" s="15"/>
      <c r="AQ159" s="15"/>
      <c r="AR159" s="15"/>
    </row>
    <row r="160" spans="2:44">
      <c r="B160" s="12"/>
      <c r="C160" s="12"/>
      <c r="D160" s="12"/>
      <c r="E160" s="12"/>
      <c r="F160" s="12"/>
      <c r="G160" s="12"/>
      <c r="H160" s="12"/>
      <c r="I160" s="12"/>
      <c r="J160" s="12"/>
      <c r="K160" s="12"/>
      <c r="L160" s="12"/>
      <c r="M160" s="12"/>
      <c r="N160" s="10"/>
      <c r="O160" s="12"/>
      <c r="P160" s="10"/>
      <c r="Q160" s="10"/>
      <c r="R160" s="10"/>
      <c r="S160" s="10"/>
      <c r="T160" s="12"/>
      <c r="U160" s="12"/>
      <c r="W160" s="12"/>
      <c r="X160" s="12"/>
      <c r="Y160" s="12"/>
      <c r="Z160" s="12"/>
      <c r="AA160" s="12"/>
      <c r="AB160" s="12"/>
      <c r="AC160" s="12"/>
      <c r="AD160" s="12"/>
      <c r="AE160" s="12"/>
      <c r="AF160" s="12"/>
      <c r="AG160" s="12"/>
      <c r="AH160" s="12"/>
      <c r="AI160" s="10"/>
      <c r="AJ160" s="12"/>
      <c r="AK160" s="10"/>
      <c r="AL160" s="10"/>
      <c r="AM160" s="10"/>
      <c r="AN160" s="10"/>
      <c r="AO160" s="12"/>
      <c r="AP160" s="15"/>
      <c r="AQ160" s="15"/>
      <c r="AR160" s="15"/>
    </row>
    <row r="161" spans="2:44">
      <c r="B161" s="12"/>
      <c r="C161" s="12"/>
      <c r="D161" s="12"/>
      <c r="E161" s="12"/>
      <c r="F161" s="12"/>
      <c r="G161" s="12"/>
      <c r="H161" s="12"/>
      <c r="I161" s="12"/>
      <c r="J161" s="12"/>
      <c r="K161" s="12"/>
      <c r="L161" s="12"/>
      <c r="M161" s="12"/>
      <c r="N161" s="10"/>
      <c r="O161" s="12"/>
      <c r="P161" s="10"/>
      <c r="Q161" s="10"/>
      <c r="R161" s="10"/>
      <c r="S161" s="10"/>
      <c r="T161" s="12"/>
      <c r="U161" s="12"/>
      <c r="W161" s="12"/>
      <c r="X161" s="12"/>
      <c r="Y161" s="12"/>
      <c r="Z161" s="12"/>
      <c r="AA161" s="12"/>
      <c r="AB161" s="12"/>
      <c r="AC161" s="12"/>
      <c r="AD161" s="12"/>
      <c r="AE161" s="12"/>
      <c r="AF161" s="12"/>
      <c r="AG161" s="12"/>
      <c r="AH161" s="12"/>
      <c r="AI161" s="10"/>
      <c r="AJ161" s="12"/>
      <c r="AK161" s="10"/>
      <c r="AL161" s="10"/>
      <c r="AM161" s="10"/>
      <c r="AN161" s="10"/>
      <c r="AO161" s="12"/>
      <c r="AP161" s="15"/>
      <c r="AQ161" s="15"/>
      <c r="AR161" s="15"/>
    </row>
    <row r="162" spans="2:44">
      <c r="B162" s="12"/>
      <c r="C162" s="12"/>
      <c r="D162" s="12"/>
      <c r="E162" s="12"/>
      <c r="F162" s="12"/>
      <c r="G162" s="12"/>
      <c r="H162" s="12"/>
      <c r="I162" s="12"/>
      <c r="J162" s="12"/>
      <c r="K162" s="12"/>
      <c r="L162" s="12"/>
      <c r="M162" s="12"/>
      <c r="N162" s="10"/>
      <c r="O162" s="12"/>
      <c r="P162" s="10"/>
      <c r="Q162" s="10"/>
      <c r="R162" s="10"/>
      <c r="S162" s="10"/>
      <c r="T162" s="12"/>
      <c r="U162" s="12"/>
      <c r="W162" s="12"/>
      <c r="X162" s="12"/>
      <c r="Y162" s="12"/>
      <c r="Z162" s="12"/>
      <c r="AA162" s="12"/>
      <c r="AB162" s="12"/>
      <c r="AC162" s="12"/>
      <c r="AD162" s="12"/>
      <c r="AE162" s="12"/>
      <c r="AF162" s="12"/>
      <c r="AG162" s="12"/>
      <c r="AH162" s="12"/>
      <c r="AI162" s="10"/>
      <c r="AJ162" s="12"/>
      <c r="AK162" s="10"/>
      <c r="AL162" s="10"/>
      <c r="AM162" s="10"/>
      <c r="AN162" s="10"/>
      <c r="AO162" s="12"/>
      <c r="AP162" s="15"/>
      <c r="AQ162" s="15"/>
      <c r="AR162" s="15"/>
    </row>
    <row r="163" spans="2:44">
      <c r="B163" s="12"/>
      <c r="C163" s="12"/>
      <c r="D163" s="12"/>
      <c r="E163" s="12"/>
      <c r="F163" s="12"/>
      <c r="G163" s="12"/>
      <c r="H163" s="12"/>
      <c r="I163" s="12"/>
      <c r="J163" s="12"/>
      <c r="K163" s="12"/>
      <c r="L163" s="12"/>
      <c r="M163" s="12"/>
      <c r="N163" s="10"/>
      <c r="O163" s="12"/>
      <c r="P163" s="10"/>
      <c r="Q163" s="10"/>
      <c r="R163" s="10"/>
      <c r="S163" s="10"/>
      <c r="T163" s="12"/>
      <c r="U163" s="12"/>
      <c r="W163" s="12"/>
      <c r="X163" s="12"/>
      <c r="Y163" s="12"/>
      <c r="Z163" s="12"/>
      <c r="AA163" s="12"/>
      <c r="AB163" s="12"/>
      <c r="AC163" s="12"/>
      <c r="AD163" s="12"/>
      <c r="AE163" s="12"/>
      <c r="AF163" s="12"/>
      <c r="AG163" s="12"/>
      <c r="AH163" s="12"/>
      <c r="AI163" s="10"/>
      <c r="AJ163" s="12"/>
      <c r="AK163" s="10"/>
      <c r="AL163" s="10"/>
      <c r="AM163" s="10"/>
      <c r="AN163" s="10"/>
      <c r="AO163" s="12"/>
      <c r="AP163" s="15"/>
      <c r="AQ163" s="15"/>
      <c r="AR163" s="15"/>
    </row>
    <row r="164" spans="2:44">
      <c r="B164" s="12"/>
      <c r="C164" s="12"/>
      <c r="D164" s="12"/>
      <c r="E164" s="12"/>
      <c r="F164" s="12"/>
      <c r="G164" s="12"/>
      <c r="H164" s="12"/>
      <c r="I164" s="12"/>
      <c r="J164" s="12"/>
      <c r="K164" s="12"/>
      <c r="L164" s="12"/>
      <c r="M164" s="12"/>
      <c r="N164" s="10"/>
      <c r="O164" s="12"/>
      <c r="P164" s="10"/>
      <c r="Q164" s="10"/>
      <c r="R164" s="10"/>
      <c r="S164" s="10"/>
      <c r="T164" s="12"/>
      <c r="U164" s="12"/>
      <c r="W164" s="12"/>
      <c r="X164" s="12"/>
      <c r="Y164" s="12"/>
      <c r="Z164" s="12"/>
      <c r="AA164" s="12"/>
      <c r="AB164" s="12"/>
      <c r="AC164" s="12"/>
      <c r="AD164" s="12"/>
      <c r="AE164" s="12"/>
      <c r="AF164" s="12"/>
      <c r="AG164" s="12"/>
      <c r="AH164" s="12"/>
      <c r="AI164" s="10"/>
      <c r="AJ164" s="12"/>
      <c r="AK164" s="10"/>
      <c r="AL164" s="10"/>
      <c r="AM164" s="10"/>
      <c r="AN164" s="10"/>
      <c r="AO164" s="12"/>
      <c r="AP164" s="15"/>
      <c r="AQ164" s="15"/>
      <c r="AR164" s="15"/>
    </row>
    <row r="165" spans="2:44">
      <c r="B165" s="12"/>
      <c r="C165" s="12"/>
      <c r="D165" s="12"/>
      <c r="E165" s="12"/>
      <c r="F165" s="12"/>
      <c r="G165" s="12"/>
      <c r="H165" s="12"/>
      <c r="I165" s="12"/>
      <c r="J165" s="12"/>
      <c r="K165" s="12"/>
      <c r="L165" s="12"/>
      <c r="M165" s="12"/>
      <c r="N165" s="10"/>
      <c r="O165" s="12"/>
      <c r="P165" s="10"/>
      <c r="Q165" s="10"/>
      <c r="R165" s="10"/>
      <c r="S165" s="10"/>
      <c r="T165" s="12"/>
      <c r="U165" s="12"/>
      <c r="W165" s="12"/>
      <c r="X165" s="12"/>
      <c r="Y165" s="12"/>
      <c r="Z165" s="12"/>
      <c r="AA165" s="12"/>
      <c r="AB165" s="12"/>
      <c r="AC165" s="12"/>
      <c r="AD165" s="12"/>
      <c r="AE165" s="12"/>
      <c r="AF165" s="12"/>
      <c r="AG165" s="12"/>
      <c r="AH165" s="12"/>
      <c r="AI165" s="10"/>
      <c r="AJ165" s="12"/>
      <c r="AK165" s="10"/>
      <c r="AL165" s="10"/>
      <c r="AM165" s="10"/>
      <c r="AN165" s="10"/>
      <c r="AO165" s="12"/>
      <c r="AP165" s="15"/>
      <c r="AQ165" s="15"/>
      <c r="AR165" s="15"/>
    </row>
    <row r="166" spans="2:44">
      <c r="B166" s="12"/>
      <c r="C166" s="12"/>
      <c r="D166" s="12"/>
      <c r="E166" s="12"/>
      <c r="F166" s="12"/>
      <c r="G166" s="12"/>
      <c r="H166" s="12"/>
      <c r="I166" s="12"/>
      <c r="J166" s="12"/>
      <c r="K166" s="12"/>
      <c r="L166" s="12"/>
      <c r="M166" s="12"/>
      <c r="N166" s="10"/>
      <c r="O166" s="12"/>
      <c r="P166" s="10"/>
      <c r="Q166" s="10"/>
      <c r="R166" s="10"/>
      <c r="S166" s="10"/>
      <c r="T166" s="12"/>
      <c r="U166" s="12"/>
      <c r="W166" s="12"/>
      <c r="X166" s="12"/>
      <c r="Y166" s="12"/>
      <c r="Z166" s="12"/>
      <c r="AA166" s="12"/>
      <c r="AB166" s="12"/>
      <c r="AC166" s="12"/>
      <c r="AD166" s="12"/>
      <c r="AE166" s="12"/>
      <c r="AF166" s="12"/>
      <c r="AG166" s="12"/>
      <c r="AH166" s="12"/>
      <c r="AI166" s="10"/>
      <c r="AJ166" s="12"/>
      <c r="AK166" s="10"/>
      <c r="AL166" s="10"/>
      <c r="AM166" s="10"/>
      <c r="AN166" s="10"/>
      <c r="AO166" s="12"/>
      <c r="AP166" s="15"/>
      <c r="AQ166" s="15"/>
      <c r="AR166" s="15"/>
    </row>
    <row r="167" spans="2:44">
      <c r="B167" s="12"/>
      <c r="C167" s="12"/>
      <c r="D167" s="12"/>
      <c r="E167" s="12"/>
      <c r="F167" s="12"/>
      <c r="G167" s="12"/>
      <c r="H167" s="12"/>
      <c r="I167" s="12"/>
      <c r="J167" s="12"/>
      <c r="K167" s="12"/>
      <c r="L167" s="12"/>
      <c r="M167" s="12"/>
      <c r="N167" s="10"/>
      <c r="O167" s="12"/>
      <c r="P167" s="10"/>
      <c r="Q167" s="10"/>
      <c r="R167" s="10"/>
      <c r="S167" s="10"/>
      <c r="T167" s="12"/>
      <c r="U167" s="12"/>
      <c r="W167" s="12"/>
      <c r="X167" s="12"/>
      <c r="Y167" s="12"/>
      <c r="Z167" s="12"/>
      <c r="AA167" s="12"/>
      <c r="AB167" s="12"/>
      <c r="AC167" s="12"/>
      <c r="AD167" s="12"/>
      <c r="AE167" s="12"/>
      <c r="AF167" s="12"/>
      <c r="AG167" s="12"/>
      <c r="AH167" s="12"/>
      <c r="AI167" s="10"/>
      <c r="AJ167" s="12"/>
      <c r="AK167" s="10"/>
      <c r="AL167" s="10"/>
      <c r="AM167" s="10"/>
      <c r="AN167" s="10"/>
      <c r="AO167" s="12"/>
      <c r="AP167" s="15"/>
      <c r="AQ167" s="15"/>
      <c r="AR167" s="15"/>
    </row>
    <row r="168" spans="2:44">
      <c r="B168" s="12"/>
      <c r="C168" s="12"/>
      <c r="D168" s="12"/>
      <c r="E168" s="12"/>
      <c r="F168" s="12"/>
      <c r="G168" s="12"/>
      <c r="H168" s="12"/>
      <c r="I168" s="12"/>
      <c r="J168" s="12"/>
      <c r="K168" s="12"/>
      <c r="L168" s="12"/>
      <c r="M168" s="12"/>
      <c r="N168" s="10"/>
      <c r="O168" s="12"/>
      <c r="P168" s="10"/>
      <c r="Q168" s="10"/>
      <c r="R168" s="10"/>
      <c r="S168" s="10"/>
      <c r="T168" s="12"/>
      <c r="U168" s="12"/>
      <c r="W168" s="12"/>
      <c r="X168" s="12"/>
      <c r="Y168" s="12"/>
      <c r="Z168" s="12"/>
      <c r="AA168" s="12"/>
      <c r="AB168" s="12"/>
      <c r="AC168" s="12"/>
      <c r="AD168" s="12"/>
      <c r="AE168" s="12"/>
      <c r="AF168" s="12"/>
      <c r="AG168" s="12"/>
      <c r="AH168" s="12"/>
      <c r="AI168" s="10"/>
      <c r="AJ168" s="12"/>
      <c r="AK168" s="10"/>
      <c r="AL168" s="10"/>
      <c r="AM168" s="10"/>
      <c r="AN168" s="10"/>
      <c r="AO168" s="12"/>
      <c r="AP168" s="15"/>
      <c r="AQ168" s="15"/>
      <c r="AR168" s="15"/>
    </row>
    <row r="169" spans="2:44">
      <c r="B169" s="12"/>
      <c r="C169" s="12"/>
      <c r="D169" s="12"/>
      <c r="E169" s="12"/>
      <c r="F169" s="12"/>
      <c r="G169" s="12"/>
      <c r="H169" s="12"/>
      <c r="I169" s="12"/>
      <c r="J169" s="12"/>
      <c r="K169" s="12"/>
      <c r="L169" s="12"/>
      <c r="M169" s="12"/>
      <c r="N169" s="10"/>
      <c r="O169" s="12"/>
      <c r="P169" s="10"/>
      <c r="Q169" s="10"/>
      <c r="R169" s="10"/>
      <c r="S169" s="10"/>
      <c r="T169" s="12"/>
      <c r="U169" s="12"/>
      <c r="W169" s="12"/>
      <c r="X169" s="12"/>
      <c r="Y169" s="12"/>
      <c r="Z169" s="12"/>
      <c r="AA169" s="12"/>
      <c r="AB169" s="12"/>
      <c r="AC169" s="12"/>
      <c r="AD169" s="12"/>
      <c r="AE169" s="12"/>
      <c r="AF169" s="12"/>
      <c r="AG169" s="12"/>
      <c r="AH169" s="12"/>
      <c r="AI169" s="10"/>
      <c r="AJ169" s="12"/>
      <c r="AK169" s="10"/>
      <c r="AL169" s="10"/>
      <c r="AM169" s="10"/>
      <c r="AN169" s="10"/>
      <c r="AO169" s="12"/>
      <c r="AP169" s="15"/>
      <c r="AQ169" s="15"/>
      <c r="AR169" s="15"/>
    </row>
    <row r="170" spans="2:44">
      <c r="B170" s="12"/>
      <c r="C170" s="12"/>
      <c r="D170" s="12"/>
      <c r="E170" s="12"/>
      <c r="F170" s="12"/>
      <c r="G170" s="12"/>
      <c r="H170" s="12"/>
      <c r="I170" s="12"/>
      <c r="J170" s="12"/>
      <c r="K170" s="12"/>
      <c r="L170" s="12"/>
      <c r="M170" s="12"/>
      <c r="N170" s="10"/>
      <c r="O170" s="12"/>
      <c r="P170" s="10"/>
      <c r="Q170" s="10"/>
      <c r="R170" s="10"/>
      <c r="S170" s="10"/>
      <c r="T170" s="12"/>
      <c r="U170" s="12"/>
      <c r="W170" s="12"/>
      <c r="X170" s="12"/>
      <c r="Y170" s="12"/>
      <c r="Z170" s="12"/>
      <c r="AA170" s="12"/>
      <c r="AB170" s="12"/>
      <c r="AC170" s="12"/>
      <c r="AD170" s="12"/>
      <c r="AE170" s="12"/>
      <c r="AF170" s="12"/>
      <c r="AG170" s="12"/>
      <c r="AH170" s="12"/>
      <c r="AI170" s="10"/>
      <c r="AJ170" s="12"/>
      <c r="AK170" s="10"/>
      <c r="AL170" s="10"/>
      <c r="AM170" s="10"/>
      <c r="AN170" s="10"/>
      <c r="AO170" s="12"/>
      <c r="AP170" s="15"/>
      <c r="AQ170" s="15"/>
      <c r="AR170" s="15"/>
    </row>
    <row r="171" spans="2:44">
      <c r="B171" s="12"/>
      <c r="C171" s="12"/>
      <c r="D171" s="12"/>
      <c r="E171" s="12"/>
      <c r="F171" s="12"/>
      <c r="G171" s="12"/>
      <c r="H171" s="12"/>
      <c r="I171" s="12"/>
      <c r="J171" s="12"/>
      <c r="K171" s="12"/>
      <c r="L171" s="12"/>
      <c r="M171" s="12"/>
      <c r="N171" s="10"/>
      <c r="O171" s="12"/>
      <c r="P171" s="10"/>
      <c r="Q171" s="10"/>
      <c r="R171" s="10"/>
      <c r="S171" s="10"/>
      <c r="T171" s="12"/>
      <c r="U171" s="12"/>
      <c r="W171" s="12"/>
      <c r="X171" s="12"/>
      <c r="Y171" s="12"/>
      <c r="Z171" s="12"/>
      <c r="AA171" s="12"/>
      <c r="AB171" s="12"/>
      <c r="AC171" s="12"/>
      <c r="AD171" s="12"/>
      <c r="AE171" s="12"/>
      <c r="AF171" s="12"/>
      <c r="AG171" s="12"/>
      <c r="AH171" s="12"/>
      <c r="AI171" s="10"/>
      <c r="AJ171" s="12"/>
      <c r="AK171" s="10"/>
      <c r="AL171" s="10"/>
      <c r="AM171" s="10"/>
      <c r="AN171" s="10"/>
      <c r="AO171" s="12"/>
      <c r="AP171" s="15"/>
      <c r="AQ171" s="15"/>
      <c r="AR171" s="15"/>
    </row>
    <row r="172" spans="2:44">
      <c r="B172" s="12"/>
      <c r="C172" s="12"/>
      <c r="D172" s="12"/>
      <c r="E172" s="12"/>
      <c r="F172" s="12"/>
      <c r="G172" s="12"/>
      <c r="H172" s="12"/>
      <c r="I172" s="12"/>
      <c r="J172" s="12"/>
      <c r="K172" s="12"/>
      <c r="L172" s="12"/>
      <c r="M172" s="12"/>
      <c r="N172" s="10"/>
      <c r="O172" s="12"/>
      <c r="P172" s="10"/>
      <c r="Q172" s="10"/>
      <c r="R172" s="10"/>
      <c r="S172" s="10"/>
      <c r="T172" s="12"/>
      <c r="U172" s="12"/>
      <c r="W172" s="12"/>
      <c r="X172" s="12"/>
      <c r="Y172" s="12"/>
      <c r="Z172" s="12"/>
      <c r="AA172" s="12"/>
      <c r="AB172" s="12"/>
      <c r="AC172" s="12"/>
      <c r="AD172" s="12"/>
      <c r="AE172" s="12"/>
      <c r="AF172" s="12"/>
      <c r="AG172" s="12"/>
      <c r="AH172" s="12"/>
      <c r="AI172" s="10"/>
      <c r="AJ172" s="12"/>
      <c r="AK172" s="10"/>
      <c r="AL172" s="10"/>
      <c r="AM172" s="10"/>
      <c r="AN172" s="10"/>
      <c r="AO172" s="12"/>
      <c r="AP172" s="15"/>
      <c r="AQ172" s="15"/>
      <c r="AR172" s="15"/>
    </row>
    <row r="173" spans="2:44">
      <c r="B173" s="12"/>
      <c r="C173" s="12"/>
      <c r="D173" s="12"/>
      <c r="E173" s="12"/>
      <c r="F173" s="12"/>
      <c r="G173" s="12"/>
      <c r="H173" s="12"/>
      <c r="I173" s="12"/>
      <c r="J173" s="12"/>
      <c r="K173" s="12"/>
      <c r="L173" s="12"/>
      <c r="M173" s="12"/>
      <c r="N173" s="10"/>
      <c r="O173" s="12"/>
      <c r="P173" s="10"/>
      <c r="Q173" s="10"/>
      <c r="R173" s="10"/>
      <c r="S173" s="10"/>
      <c r="T173" s="12"/>
      <c r="U173" s="12"/>
      <c r="W173" s="12"/>
      <c r="X173" s="12"/>
      <c r="Y173" s="12"/>
      <c r="Z173" s="12"/>
      <c r="AA173" s="12"/>
      <c r="AB173" s="12"/>
      <c r="AC173" s="12"/>
      <c r="AD173" s="12"/>
      <c r="AE173" s="12"/>
      <c r="AF173" s="12"/>
      <c r="AG173" s="12"/>
      <c r="AH173" s="12"/>
      <c r="AI173" s="10"/>
      <c r="AJ173" s="12"/>
      <c r="AK173" s="10"/>
      <c r="AL173" s="10"/>
      <c r="AM173" s="10"/>
      <c r="AN173" s="10"/>
      <c r="AO173" s="12"/>
      <c r="AP173" s="15"/>
      <c r="AQ173" s="15"/>
      <c r="AR173" s="15"/>
    </row>
    <row r="174" spans="2:44">
      <c r="B174" s="12"/>
      <c r="C174" s="12"/>
      <c r="D174" s="12"/>
      <c r="E174" s="12"/>
      <c r="F174" s="12"/>
      <c r="G174" s="12"/>
      <c r="H174" s="12"/>
      <c r="I174" s="12"/>
      <c r="J174" s="12"/>
      <c r="K174" s="12"/>
      <c r="L174" s="12"/>
      <c r="M174" s="12"/>
      <c r="N174" s="10"/>
      <c r="O174" s="12"/>
      <c r="P174" s="10"/>
      <c r="Q174" s="10"/>
      <c r="R174" s="10"/>
      <c r="S174" s="10"/>
      <c r="T174" s="12"/>
      <c r="U174" s="12"/>
      <c r="W174" s="12"/>
      <c r="X174" s="12"/>
      <c r="Y174" s="12"/>
      <c r="Z174" s="12"/>
      <c r="AA174" s="12"/>
      <c r="AB174" s="12"/>
      <c r="AC174" s="12"/>
      <c r="AD174" s="12"/>
      <c r="AE174" s="12"/>
      <c r="AF174" s="12"/>
      <c r="AG174" s="12"/>
      <c r="AH174" s="12"/>
      <c r="AI174" s="10"/>
      <c r="AJ174" s="12"/>
      <c r="AK174" s="10"/>
      <c r="AL174" s="10"/>
      <c r="AM174" s="10"/>
      <c r="AN174" s="10"/>
      <c r="AO174" s="12"/>
      <c r="AP174" s="15"/>
      <c r="AQ174" s="15"/>
      <c r="AR174" s="15"/>
    </row>
    <row r="175" spans="2:44">
      <c r="B175" s="12"/>
      <c r="C175" s="12"/>
      <c r="D175" s="12"/>
      <c r="E175" s="12"/>
      <c r="F175" s="12"/>
      <c r="G175" s="12"/>
      <c r="H175" s="12"/>
      <c r="I175" s="12"/>
      <c r="J175" s="12"/>
      <c r="K175" s="12"/>
      <c r="L175" s="12"/>
      <c r="M175" s="12"/>
      <c r="N175" s="10"/>
      <c r="O175" s="12"/>
      <c r="P175" s="10"/>
      <c r="Q175" s="10"/>
      <c r="R175" s="10"/>
      <c r="S175" s="10"/>
      <c r="T175" s="12"/>
      <c r="U175" s="12"/>
      <c r="W175" s="12"/>
      <c r="X175" s="12"/>
      <c r="Y175" s="12"/>
      <c r="Z175" s="12"/>
      <c r="AA175" s="12"/>
      <c r="AB175" s="12"/>
      <c r="AC175" s="12"/>
      <c r="AD175" s="12"/>
      <c r="AE175" s="12"/>
      <c r="AF175" s="12"/>
      <c r="AG175" s="12"/>
      <c r="AH175" s="12"/>
      <c r="AI175" s="10"/>
      <c r="AJ175" s="12"/>
      <c r="AK175" s="10"/>
      <c r="AL175" s="10"/>
      <c r="AM175" s="10"/>
      <c r="AN175" s="10"/>
      <c r="AO175" s="12"/>
      <c r="AP175" s="15"/>
      <c r="AQ175" s="15"/>
      <c r="AR175" s="15"/>
    </row>
    <row r="176" spans="2:44">
      <c r="B176" s="12"/>
      <c r="C176" s="12"/>
      <c r="D176" s="12"/>
      <c r="E176" s="12"/>
      <c r="F176" s="12"/>
      <c r="G176" s="12"/>
      <c r="H176" s="12"/>
      <c r="I176" s="12"/>
      <c r="J176" s="12"/>
      <c r="K176" s="12"/>
      <c r="L176" s="12"/>
      <c r="M176" s="12"/>
      <c r="N176" s="10"/>
      <c r="O176" s="12"/>
      <c r="P176" s="10"/>
      <c r="Q176" s="10"/>
      <c r="R176" s="10"/>
      <c r="S176" s="10"/>
      <c r="T176" s="12"/>
      <c r="U176" s="12"/>
      <c r="W176" s="12"/>
      <c r="X176" s="12"/>
      <c r="Y176" s="12"/>
      <c r="Z176" s="12"/>
      <c r="AA176" s="12"/>
      <c r="AB176" s="12"/>
      <c r="AC176" s="12"/>
      <c r="AD176" s="12"/>
      <c r="AE176" s="12"/>
      <c r="AF176" s="12"/>
      <c r="AG176" s="12"/>
      <c r="AH176" s="12"/>
      <c r="AI176" s="10"/>
      <c r="AJ176" s="12"/>
      <c r="AK176" s="10"/>
      <c r="AL176" s="10"/>
      <c r="AM176" s="10"/>
      <c r="AN176" s="10"/>
      <c r="AO176" s="12"/>
      <c r="AP176" s="15"/>
      <c r="AQ176" s="15"/>
      <c r="AR176" s="15"/>
    </row>
    <row r="177" spans="2:44">
      <c r="B177" s="12"/>
      <c r="C177" s="12"/>
      <c r="D177" s="12"/>
      <c r="E177" s="12"/>
      <c r="F177" s="12"/>
      <c r="G177" s="12"/>
      <c r="H177" s="12"/>
      <c r="I177" s="12"/>
      <c r="J177" s="12"/>
      <c r="K177" s="12"/>
      <c r="L177" s="12"/>
      <c r="M177" s="12"/>
      <c r="N177" s="10"/>
      <c r="O177" s="12"/>
      <c r="P177" s="10"/>
      <c r="Q177" s="10"/>
      <c r="R177" s="10"/>
      <c r="S177" s="10"/>
      <c r="T177" s="12"/>
      <c r="U177" s="12"/>
      <c r="W177" s="12"/>
      <c r="X177" s="12"/>
      <c r="Y177" s="12"/>
      <c r="Z177" s="12"/>
      <c r="AA177" s="12"/>
      <c r="AB177" s="12"/>
      <c r="AC177" s="12"/>
      <c r="AD177" s="12"/>
      <c r="AE177" s="12"/>
      <c r="AF177" s="12"/>
      <c r="AG177" s="12"/>
      <c r="AH177" s="12"/>
      <c r="AI177" s="10"/>
      <c r="AJ177" s="12"/>
      <c r="AK177" s="10"/>
      <c r="AL177" s="10"/>
      <c r="AM177" s="10"/>
      <c r="AN177" s="10"/>
      <c r="AO177" s="12"/>
      <c r="AP177" s="15"/>
      <c r="AQ177" s="15"/>
      <c r="AR177" s="15"/>
    </row>
    <row r="178" spans="2:44">
      <c r="B178" s="12"/>
      <c r="C178" s="12"/>
      <c r="D178" s="12"/>
      <c r="E178" s="12"/>
      <c r="F178" s="12"/>
      <c r="G178" s="12"/>
      <c r="H178" s="12"/>
      <c r="I178" s="12"/>
      <c r="J178" s="12"/>
      <c r="K178" s="12"/>
      <c r="L178" s="12"/>
      <c r="M178" s="12"/>
      <c r="N178" s="10"/>
      <c r="O178" s="12"/>
      <c r="P178" s="10"/>
      <c r="Q178" s="10"/>
      <c r="R178" s="10"/>
      <c r="S178" s="10"/>
      <c r="T178" s="12"/>
      <c r="U178" s="12"/>
      <c r="W178" s="12"/>
      <c r="X178" s="12"/>
      <c r="Y178" s="12"/>
      <c r="Z178" s="12"/>
      <c r="AA178" s="12"/>
      <c r="AB178" s="12"/>
      <c r="AC178" s="12"/>
      <c r="AD178" s="12"/>
      <c r="AE178" s="12"/>
      <c r="AF178" s="12"/>
      <c r="AG178" s="12"/>
      <c r="AH178" s="12"/>
      <c r="AI178" s="10"/>
      <c r="AJ178" s="12"/>
      <c r="AK178" s="10"/>
      <c r="AL178" s="10"/>
      <c r="AM178" s="10"/>
      <c r="AN178" s="10"/>
      <c r="AO178" s="12"/>
      <c r="AP178" s="15"/>
      <c r="AQ178" s="15"/>
      <c r="AR178" s="15"/>
    </row>
    <row r="179" spans="2:44">
      <c r="B179" s="12"/>
      <c r="C179" s="12"/>
      <c r="D179" s="12"/>
      <c r="E179" s="12"/>
      <c r="F179" s="12"/>
      <c r="G179" s="12"/>
      <c r="H179" s="12"/>
      <c r="I179" s="12"/>
      <c r="J179" s="12"/>
      <c r="K179" s="12"/>
      <c r="L179" s="12"/>
      <c r="M179" s="12"/>
      <c r="N179" s="10"/>
      <c r="O179" s="12"/>
      <c r="P179" s="10"/>
      <c r="Q179" s="10"/>
      <c r="R179" s="10"/>
      <c r="S179" s="10"/>
      <c r="T179" s="12"/>
      <c r="U179" s="12"/>
      <c r="W179" s="12"/>
      <c r="X179" s="12"/>
      <c r="Y179" s="12"/>
      <c r="Z179" s="12"/>
      <c r="AA179" s="12"/>
      <c r="AB179" s="12"/>
      <c r="AC179" s="12"/>
      <c r="AD179" s="12"/>
      <c r="AE179" s="12"/>
      <c r="AF179" s="12"/>
      <c r="AG179" s="12"/>
      <c r="AH179" s="12"/>
      <c r="AI179" s="10"/>
      <c r="AJ179" s="12"/>
      <c r="AK179" s="10"/>
      <c r="AL179" s="10"/>
      <c r="AM179" s="10"/>
      <c r="AN179" s="10"/>
      <c r="AO179" s="12"/>
      <c r="AP179" s="15"/>
      <c r="AQ179" s="15"/>
      <c r="AR179" s="15"/>
    </row>
    <row r="180" spans="2:44">
      <c r="B180" s="12"/>
      <c r="C180" s="12"/>
      <c r="D180" s="12"/>
      <c r="E180" s="12"/>
      <c r="F180" s="12"/>
      <c r="G180" s="12"/>
      <c r="H180" s="12"/>
      <c r="I180" s="12"/>
      <c r="J180" s="12"/>
      <c r="K180" s="12"/>
      <c r="L180" s="12"/>
      <c r="M180" s="12"/>
      <c r="N180" s="10"/>
      <c r="O180" s="12"/>
      <c r="P180" s="10"/>
      <c r="Q180" s="10"/>
      <c r="R180" s="10"/>
      <c r="S180" s="10"/>
      <c r="T180" s="12"/>
      <c r="U180" s="12"/>
      <c r="W180" s="12"/>
      <c r="X180" s="12"/>
      <c r="Y180" s="12"/>
      <c r="Z180" s="12"/>
      <c r="AA180" s="12"/>
      <c r="AB180" s="12"/>
      <c r="AC180" s="12"/>
      <c r="AD180" s="12"/>
      <c r="AE180" s="12"/>
      <c r="AF180" s="12"/>
      <c r="AG180" s="12"/>
      <c r="AH180" s="12"/>
      <c r="AI180" s="10"/>
      <c r="AJ180" s="12"/>
      <c r="AK180" s="10"/>
      <c r="AL180" s="10"/>
      <c r="AM180" s="10"/>
      <c r="AN180" s="10"/>
      <c r="AO180" s="12"/>
      <c r="AP180" s="15"/>
      <c r="AQ180" s="15"/>
      <c r="AR180" s="15"/>
    </row>
    <row r="181" spans="2:44">
      <c r="B181" s="12"/>
      <c r="C181" s="12"/>
      <c r="D181" s="12"/>
      <c r="E181" s="12"/>
      <c r="F181" s="12"/>
      <c r="G181" s="12"/>
      <c r="H181" s="12"/>
      <c r="I181" s="12"/>
      <c r="J181" s="12"/>
      <c r="K181" s="12"/>
      <c r="L181" s="12"/>
      <c r="M181" s="12"/>
      <c r="N181" s="10"/>
      <c r="O181" s="12"/>
      <c r="P181" s="10"/>
      <c r="Q181" s="10"/>
      <c r="R181" s="10"/>
      <c r="S181" s="10"/>
      <c r="T181" s="12"/>
      <c r="U181" s="12"/>
      <c r="W181" s="12"/>
      <c r="X181" s="12"/>
      <c r="Y181" s="12"/>
      <c r="Z181" s="12"/>
      <c r="AA181" s="12"/>
      <c r="AB181" s="12"/>
      <c r="AC181" s="12"/>
      <c r="AD181" s="12"/>
      <c r="AE181" s="12"/>
      <c r="AF181" s="12"/>
      <c r="AG181" s="12"/>
      <c r="AH181" s="12"/>
      <c r="AI181" s="10"/>
      <c r="AJ181" s="12"/>
      <c r="AK181" s="10"/>
      <c r="AL181" s="10"/>
      <c r="AM181" s="10"/>
      <c r="AN181" s="10"/>
      <c r="AO181" s="12"/>
      <c r="AP181" s="15"/>
      <c r="AQ181" s="15"/>
      <c r="AR181" s="15"/>
    </row>
    <row r="182" spans="2:44">
      <c r="B182" s="12"/>
      <c r="C182" s="12"/>
      <c r="D182" s="12"/>
      <c r="E182" s="12"/>
      <c r="F182" s="12"/>
      <c r="G182" s="12"/>
      <c r="H182" s="12"/>
      <c r="I182" s="12"/>
      <c r="J182" s="12"/>
      <c r="K182" s="12"/>
      <c r="L182" s="12"/>
      <c r="M182" s="12"/>
      <c r="N182" s="10"/>
      <c r="O182" s="12"/>
      <c r="P182" s="10"/>
      <c r="Q182" s="10"/>
      <c r="R182" s="10"/>
      <c r="S182" s="10"/>
      <c r="T182" s="12"/>
      <c r="U182" s="12"/>
      <c r="W182" s="12"/>
      <c r="X182" s="12"/>
      <c r="Y182" s="12"/>
      <c r="Z182" s="12"/>
      <c r="AA182" s="12"/>
      <c r="AB182" s="12"/>
      <c r="AC182" s="12"/>
      <c r="AD182" s="12"/>
      <c r="AE182" s="12"/>
      <c r="AF182" s="12"/>
      <c r="AG182" s="12"/>
      <c r="AH182" s="12"/>
      <c r="AI182" s="10"/>
      <c r="AJ182" s="12"/>
      <c r="AK182" s="10"/>
      <c r="AL182" s="10"/>
      <c r="AM182" s="10"/>
      <c r="AN182" s="10"/>
      <c r="AO182" s="12"/>
      <c r="AP182" s="15"/>
      <c r="AQ182" s="15"/>
      <c r="AR182" s="15"/>
    </row>
    <row r="183" spans="2:44">
      <c r="B183" s="12"/>
      <c r="C183" s="12"/>
      <c r="D183" s="12"/>
      <c r="E183" s="12"/>
      <c r="F183" s="12"/>
      <c r="G183" s="12"/>
      <c r="H183" s="12"/>
      <c r="I183" s="12"/>
      <c r="J183" s="12"/>
      <c r="K183" s="12"/>
      <c r="L183" s="12"/>
      <c r="M183" s="12"/>
      <c r="N183" s="10"/>
      <c r="O183" s="12"/>
      <c r="P183" s="10"/>
      <c r="Q183" s="10"/>
      <c r="R183" s="10"/>
      <c r="S183" s="10"/>
      <c r="T183" s="12"/>
      <c r="U183" s="12"/>
      <c r="W183" s="12"/>
      <c r="X183" s="12"/>
      <c r="Y183" s="12"/>
      <c r="Z183" s="12"/>
      <c r="AA183" s="12"/>
      <c r="AB183" s="12"/>
      <c r="AC183" s="12"/>
      <c r="AD183" s="12"/>
      <c r="AE183" s="12"/>
      <c r="AF183" s="12"/>
      <c r="AG183" s="12"/>
      <c r="AH183" s="12"/>
      <c r="AI183" s="10"/>
      <c r="AJ183" s="12"/>
      <c r="AK183" s="10"/>
      <c r="AL183" s="10"/>
      <c r="AM183" s="10"/>
      <c r="AN183" s="10"/>
      <c r="AO183" s="12"/>
      <c r="AP183" s="15"/>
      <c r="AQ183" s="15"/>
      <c r="AR183" s="15"/>
    </row>
    <row r="184" spans="2:44">
      <c r="B184" s="12"/>
      <c r="C184" s="12"/>
      <c r="D184" s="12"/>
      <c r="E184" s="12"/>
      <c r="F184" s="12"/>
      <c r="G184" s="12"/>
      <c r="H184" s="12"/>
      <c r="I184" s="12"/>
      <c r="J184" s="12"/>
      <c r="K184" s="12"/>
      <c r="L184" s="12"/>
      <c r="M184" s="12"/>
      <c r="N184" s="10"/>
      <c r="O184" s="12"/>
      <c r="P184" s="10"/>
      <c r="Q184" s="10"/>
      <c r="R184" s="10"/>
      <c r="S184" s="10"/>
      <c r="T184" s="12"/>
      <c r="U184" s="12"/>
      <c r="W184" s="12"/>
      <c r="X184" s="12"/>
      <c r="Y184" s="12"/>
      <c r="Z184" s="12"/>
      <c r="AA184" s="12"/>
      <c r="AB184" s="12"/>
      <c r="AC184" s="12"/>
      <c r="AD184" s="12"/>
      <c r="AE184" s="12"/>
      <c r="AF184" s="12"/>
      <c r="AG184" s="12"/>
      <c r="AH184" s="12"/>
      <c r="AI184" s="10"/>
      <c r="AJ184" s="12"/>
      <c r="AK184" s="10"/>
      <c r="AL184" s="10"/>
      <c r="AM184" s="10"/>
      <c r="AN184" s="10"/>
      <c r="AO184" s="12"/>
      <c r="AP184" s="15"/>
      <c r="AQ184" s="15"/>
      <c r="AR184" s="15"/>
    </row>
    <row r="185" spans="2:44">
      <c r="B185" s="12"/>
      <c r="C185" s="12"/>
      <c r="D185" s="12"/>
      <c r="E185" s="12"/>
      <c r="F185" s="12"/>
      <c r="G185" s="12"/>
      <c r="H185" s="12"/>
      <c r="I185" s="12"/>
      <c r="J185" s="12"/>
      <c r="K185" s="12"/>
      <c r="L185" s="12"/>
      <c r="M185" s="12"/>
      <c r="N185" s="10"/>
      <c r="O185" s="12"/>
      <c r="P185" s="10"/>
      <c r="Q185" s="10"/>
      <c r="R185" s="10"/>
      <c r="S185" s="10"/>
      <c r="T185" s="12"/>
      <c r="U185" s="12"/>
      <c r="W185" s="12"/>
      <c r="X185" s="12"/>
      <c r="Y185" s="12"/>
      <c r="Z185" s="12"/>
      <c r="AA185" s="12"/>
      <c r="AB185" s="12"/>
      <c r="AC185" s="12"/>
      <c r="AD185" s="12"/>
      <c r="AE185" s="12"/>
      <c r="AF185" s="12"/>
      <c r="AG185" s="12"/>
      <c r="AH185" s="12"/>
      <c r="AI185" s="10"/>
      <c r="AJ185" s="12"/>
      <c r="AK185" s="10"/>
      <c r="AL185" s="10"/>
      <c r="AM185" s="10"/>
      <c r="AN185" s="10"/>
      <c r="AO185" s="12"/>
      <c r="AP185" s="15"/>
      <c r="AQ185" s="15"/>
      <c r="AR185" s="15"/>
    </row>
    <row r="186" spans="2:44">
      <c r="B186" s="12"/>
      <c r="C186" s="12"/>
      <c r="D186" s="12"/>
      <c r="E186" s="12"/>
      <c r="F186" s="12"/>
      <c r="G186" s="12"/>
      <c r="H186" s="12"/>
      <c r="I186" s="12"/>
      <c r="J186" s="12"/>
      <c r="K186" s="12"/>
      <c r="L186" s="12"/>
      <c r="M186" s="12"/>
      <c r="N186" s="10"/>
      <c r="O186" s="12"/>
      <c r="P186" s="10"/>
      <c r="Q186" s="10"/>
      <c r="R186" s="10"/>
      <c r="S186" s="10"/>
      <c r="T186" s="12"/>
      <c r="U186" s="12"/>
      <c r="W186" s="12"/>
      <c r="X186" s="12"/>
      <c r="Y186" s="12"/>
      <c r="Z186" s="12"/>
      <c r="AA186" s="12"/>
      <c r="AB186" s="12"/>
      <c r="AC186" s="12"/>
      <c r="AD186" s="12"/>
      <c r="AE186" s="12"/>
      <c r="AF186" s="12"/>
      <c r="AG186" s="12"/>
      <c r="AH186" s="12"/>
      <c r="AI186" s="10"/>
      <c r="AJ186" s="12"/>
      <c r="AK186" s="10"/>
      <c r="AL186" s="10"/>
      <c r="AM186" s="10"/>
      <c r="AN186" s="10"/>
      <c r="AO186" s="12"/>
      <c r="AP186" s="15"/>
      <c r="AQ186" s="15"/>
      <c r="AR186" s="15"/>
    </row>
    <row r="187" spans="2:44">
      <c r="B187" s="12"/>
      <c r="C187" s="12"/>
      <c r="D187" s="12"/>
      <c r="E187" s="12"/>
      <c r="F187" s="12"/>
      <c r="G187" s="12"/>
      <c r="H187" s="12"/>
      <c r="I187" s="12"/>
      <c r="J187" s="12"/>
      <c r="K187" s="12"/>
      <c r="L187" s="12"/>
      <c r="M187" s="12"/>
      <c r="N187" s="10"/>
      <c r="O187" s="12"/>
      <c r="P187" s="10"/>
      <c r="Q187" s="10"/>
      <c r="R187" s="10"/>
      <c r="S187" s="10"/>
      <c r="T187" s="12"/>
      <c r="U187" s="12"/>
      <c r="W187" s="12"/>
      <c r="X187" s="12"/>
      <c r="Y187" s="12"/>
      <c r="Z187" s="12"/>
      <c r="AA187" s="12"/>
      <c r="AB187" s="12"/>
      <c r="AC187" s="12"/>
      <c r="AD187" s="12"/>
      <c r="AE187" s="12"/>
      <c r="AF187" s="12"/>
      <c r="AG187" s="12"/>
      <c r="AH187" s="12"/>
      <c r="AI187" s="10"/>
      <c r="AJ187" s="12"/>
      <c r="AK187" s="10"/>
      <c r="AL187" s="10"/>
      <c r="AM187" s="10"/>
      <c r="AN187" s="10"/>
      <c r="AO187" s="12"/>
      <c r="AP187" s="15"/>
      <c r="AQ187" s="15"/>
      <c r="AR187" s="15"/>
    </row>
    <row r="188" spans="2:44">
      <c r="B188" s="12"/>
      <c r="C188" s="12"/>
      <c r="D188" s="12"/>
      <c r="E188" s="12"/>
      <c r="F188" s="12"/>
      <c r="G188" s="12"/>
      <c r="H188" s="12"/>
      <c r="I188" s="12"/>
      <c r="J188" s="12"/>
      <c r="K188" s="12"/>
      <c r="L188" s="12"/>
      <c r="M188" s="12"/>
      <c r="N188" s="10"/>
      <c r="O188" s="12"/>
      <c r="P188" s="10"/>
      <c r="Q188" s="10"/>
      <c r="R188" s="10"/>
      <c r="S188" s="10"/>
      <c r="T188" s="12"/>
      <c r="U188" s="12"/>
      <c r="W188" s="12"/>
      <c r="X188" s="12"/>
      <c r="Y188" s="12"/>
      <c r="Z188" s="12"/>
      <c r="AA188" s="12"/>
      <c r="AB188" s="12"/>
      <c r="AC188" s="12"/>
      <c r="AD188" s="12"/>
      <c r="AE188" s="12"/>
      <c r="AF188" s="12"/>
      <c r="AG188" s="12"/>
      <c r="AH188" s="12"/>
      <c r="AI188" s="10"/>
      <c r="AJ188" s="12"/>
      <c r="AK188" s="10"/>
      <c r="AL188" s="10"/>
      <c r="AM188" s="10"/>
      <c r="AN188" s="10"/>
      <c r="AO188" s="12"/>
      <c r="AP188" s="15"/>
      <c r="AQ188" s="15"/>
      <c r="AR188" s="15"/>
    </row>
    <row r="189" spans="2:44">
      <c r="B189" s="12"/>
      <c r="C189" s="12"/>
      <c r="D189" s="12"/>
      <c r="E189" s="12"/>
      <c r="F189" s="12"/>
      <c r="G189" s="12"/>
      <c r="H189" s="12"/>
      <c r="I189" s="12"/>
      <c r="J189" s="12"/>
      <c r="K189" s="12"/>
      <c r="L189" s="12"/>
      <c r="M189" s="12"/>
      <c r="N189" s="10"/>
      <c r="O189" s="12"/>
      <c r="P189" s="10"/>
      <c r="Q189" s="10"/>
      <c r="R189" s="10"/>
      <c r="S189" s="10"/>
      <c r="T189" s="12"/>
      <c r="U189" s="12"/>
      <c r="W189" s="12"/>
      <c r="X189" s="12"/>
      <c r="Y189" s="12"/>
      <c r="Z189" s="12"/>
      <c r="AA189" s="12"/>
      <c r="AB189" s="12"/>
      <c r="AC189" s="12"/>
      <c r="AD189" s="12"/>
      <c r="AE189" s="12"/>
      <c r="AF189" s="12"/>
      <c r="AG189" s="12"/>
      <c r="AH189" s="12"/>
      <c r="AI189" s="10"/>
      <c r="AJ189" s="12"/>
      <c r="AK189" s="10"/>
      <c r="AL189" s="10"/>
      <c r="AM189" s="10"/>
      <c r="AN189" s="10"/>
      <c r="AO189" s="12"/>
      <c r="AP189" s="15"/>
      <c r="AQ189" s="15"/>
      <c r="AR189" s="15"/>
    </row>
    <row r="190" spans="2:44">
      <c r="B190" s="12"/>
      <c r="C190" s="12"/>
      <c r="D190" s="12"/>
      <c r="E190" s="12"/>
      <c r="F190" s="12"/>
      <c r="G190" s="12"/>
      <c r="H190" s="12"/>
      <c r="I190" s="12"/>
      <c r="J190" s="12"/>
      <c r="K190" s="12"/>
      <c r="L190" s="12"/>
      <c r="M190" s="12"/>
      <c r="N190" s="10"/>
      <c r="O190" s="12"/>
      <c r="P190" s="10"/>
      <c r="Q190" s="10"/>
      <c r="R190" s="10"/>
      <c r="S190" s="10"/>
      <c r="T190" s="12"/>
      <c r="U190" s="12"/>
      <c r="W190" s="12"/>
      <c r="X190" s="12"/>
      <c r="Y190" s="12"/>
      <c r="Z190" s="12"/>
      <c r="AA190" s="12"/>
      <c r="AB190" s="12"/>
      <c r="AC190" s="12"/>
      <c r="AD190" s="12"/>
      <c r="AE190" s="12"/>
      <c r="AF190" s="12"/>
      <c r="AG190" s="12"/>
      <c r="AH190" s="12"/>
      <c r="AI190" s="10"/>
      <c r="AJ190" s="12"/>
      <c r="AK190" s="10"/>
      <c r="AL190" s="10"/>
      <c r="AM190" s="10"/>
      <c r="AN190" s="10"/>
      <c r="AO190" s="12"/>
      <c r="AP190" s="15"/>
      <c r="AQ190" s="15"/>
      <c r="AR190" s="15"/>
    </row>
    <row r="191" spans="2:44">
      <c r="B191" s="12"/>
      <c r="C191" s="12"/>
      <c r="D191" s="12"/>
      <c r="E191" s="12"/>
      <c r="F191" s="12"/>
      <c r="G191" s="12"/>
      <c r="H191" s="12"/>
      <c r="I191" s="12"/>
      <c r="J191" s="12"/>
      <c r="K191" s="12"/>
      <c r="L191" s="12"/>
      <c r="M191" s="12"/>
      <c r="N191" s="10"/>
      <c r="O191" s="12"/>
      <c r="P191" s="10"/>
      <c r="Q191" s="10"/>
      <c r="R191" s="10"/>
      <c r="S191" s="10"/>
      <c r="T191" s="12"/>
      <c r="U191" s="12"/>
      <c r="W191" s="12"/>
      <c r="X191" s="12"/>
      <c r="Y191" s="12"/>
      <c r="Z191" s="12"/>
      <c r="AA191" s="12"/>
      <c r="AB191" s="12"/>
      <c r="AC191" s="12"/>
      <c r="AD191" s="12"/>
      <c r="AE191" s="12"/>
      <c r="AF191" s="12"/>
      <c r="AG191" s="12"/>
      <c r="AH191" s="12"/>
      <c r="AI191" s="10"/>
      <c r="AJ191" s="12"/>
      <c r="AK191" s="10"/>
      <c r="AL191" s="10"/>
      <c r="AM191" s="10"/>
      <c r="AN191" s="10"/>
      <c r="AO191" s="12"/>
      <c r="AP191" s="15"/>
      <c r="AQ191" s="15"/>
      <c r="AR191" s="15"/>
    </row>
    <row r="192" spans="2:44">
      <c r="B192" s="12"/>
      <c r="C192" s="12"/>
      <c r="D192" s="12"/>
      <c r="E192" s="12"/>
      <c r="F192" s="12"/>
      <c r="G192" s="12"/>
      <c r="H192" s="12"/>
      <c r="I192" s="12"/>
      <c r="J192" s="12"/>
      <c r="K192" s="12"/>
      <c r="L192" s="12"/>
      <c r="M192" s="12"/>
      <c r="N192" s="10"/>
      <c r="O192" s="12"/>
      <c r="P192" s="10"/>
      <c r="Q192" s="10"/>
      <c r="R192" s="10"/>
      <c r="S192" s="10"/>
      <c r="T192" s="12"/>
      <c r="U192" s="12"/>
      <c r="W192" s="12"/>
      <c r="X192" s="12"/>
      <c r="Y192" s="12"/>
      <c r="Z192" s="12"/>
      <c r="AA192" s="12"/>
      <c r="AB192" s="12"/>
      <c r="AC192" s="12"/>
      <c r="AD192" s="12"/>
      <c r="AE192" s="12"/>
      <c r="AF192" s="12"/>
      <c r="AG192" s="12"/>
      <c r="AH192" s="12"/>
      <c r="AI192" s="10"/>
      <c r="AJ192" s="12"/>
      <c r="AK192" s="10"/>
      <c r="AL192" s="10"/>
      <c r="AM192" s="10"/>
      <c r="AN192" s="10"/>
      <c r="AO192" s="12"/>
      <c r="AP192" s="15"/>
      <c r="AQ192" s="15"/>
      <c r="AR192" s="15"/>
    </row>
    <row r="193" spans="2:44">
      <c r="B193" s="12"/>
      <c r="C193" s="12"/>
      <c r="D193" s="12"/>
      <c r="E193" s="12"/>
      <c r="F193" s="12"/>
      <c r="G193" s="12"/>
      <c r="H193" s="12"/>
      <c r="I193" s="12"/>
      <c r="J193" s="12"/>
      <c r="K193" s="12"/>
      <c r="L193" s="12"/>
      <c r="M193" s="12"/>
      <c r="N193" s="10"/>
      <c r="O193" s="12"/>
      <c r="P193" s="10"/>
      <c r="Q193" s="10"/>
      <c r="R193" s="10"/>
      <c r="S193" s="10"/>
      <c r="T193" s="12"/>
      <c r="U193" s="12"/>
      <c r="W193" s="12"/>
      <c r="X193" s="12"/>
      <c r="Y193" s="12"/>
      <c r="Z193" s="12"/>
      <c r="AA193" s="12"/>
      <c r="AB193" s="12"/>
      <c r="AC193" s="12"/>
      <c r="AD193" s="12"/>
      <c r="AE193" s="12"/>
      <c r="AF193" s="12"/>
      <c r="AG193" s="12"/>
      <c r="AH193" s="12"/>
      <c r="AI193" s="10"/>
      <c r="AJ193" s="12"/>
      <c r="AK193" s="10"/>
      <c r="AL193" s="10"/>
      <c r="AM193" s="10"/>
      <c r="AN193" s="10"/>
      <c r="AO193" s="12"/>
      <c r="AP193" s="15"/>
      <c r="AQ193" s="15"/>
      <c r="AR193" s="15"/>
    </row>
    <row r="194" spans="2:44">
      <c r="B194" s="12"/>
      <c r="C194" s="12"/>
      <c r="D194" s="12"/>
      <c r="E194" s="12"/>
      <c r="F194" s="12"/>
      <c r="G194" s="12"/>
      <c r="H194" s="12"/>
      <c r="I194" s="12"/>
      <c r="J194" s="12"/>
      <c r="K194" s="12"/>
      <c r="L194" s="12"/>
      <c r="M194" s="12"/>
      <c r="N194" s="10"/>
      <c r="O194" s="12"/>
      <c r="P194" s="10"/>
      <c r="Q194" s="10"/>
      <c r="R194" s="10"/>
      <c r="S194" s="10"/>
      <c r="T194" s="12"/>
      <c r="U194" s="12"/>
      <c r="W194" s="12"/>
      <c r="X194" s="12"/>
      <c r="Y194" s="12"/>
      <c r="Z194" s="12"/>
      <c r="AA194" s="12"/>
      <c r="AB194" s="12"/>
      <c r="AC194" s="12"/>
      <c r="AD194" s="12"/>
      <c r="AE194" s="12"/>
      <c r="AF194" s="12"/>
      <c r="AG194" s="12"/>
      <c r="AH194" s="12"/>
      <c r="AI194" s="10"/>
      <c r="AJ194" s="12"/>
      <c r="AK194" s="10"/>
      <c r="AL194" s="10"/>
      <c r="AM194" s="10"/>
      <c r="AN194" s="10"/>
      <c r="AO194" s="12"/>
      <c r="AP194" s="15"/>
      <c r="AQ194" s="15"/>
      <c r="AR194" s="15"/>
    </row>
    <row r="195" spans="2:44">
      <c r="B195" s="12"/>
      <c r="C195" s="12"/>
      <c r="D195" s="12"/>
      <c r="E195" s="12"/>
      <c r="F195" s="12"/>
      <c r="G195" s="12"/>
      <c r="H195" s="12"/>
      <c r="I195" s="12"/>
      <c r="J195" s="12"/>
      <c r="K195" s="12"/>
      <c r="L195" s="12"/>
      <c r="M195" s="12"/>
      <c r="N195" s="10"/>
      <c r="O195" s="12"/>
      <c r="P195" s="10"/>
      <c r="Q195" s="10"/>
      <c r="R195" s="10"/>
      <c r="S195" s="10"/>
      <c r="T195" s="12"/>
      <c r="U195" s="12"/>
      <c r="W195" s="12"/>
      <c r="X195" s="12"/>
      <c r="Y195" s="12"/>
      <c r="Z195" s="12"/>
      <c r="AA195" s="12"/>
      <c r="AB195" s="12"/>
      <c r="AC195" s="12"/>
      <c r="AD195" s="12"/>
      <c r="AE195" s="12"/>
      <c r="AF195" s="12"/>
      <c r="AG195" s="12"/>
      <c r="AH195" s="12"/>
      <c r="AI195" s="10"/>
      <c r="AJ195" s="12"/>
      <c r="AK195" s="10"/>
      <c r="AL195" s="10"/>
      <c r="AM195" s="10"/>
      <c r="AN195" s="10"/>
      <c r="AO195" s="12"/>
      <c r="AP195" s="15"/>
      <c r="AQ195" s="15"/>
      <c r="AR195" s="15"/>
    </row>
    <row r="196" spans="2:44">
      <c r="B196" s="12"/>
      <c r="C196" s="12"/>
      <c r="D196" s="12"/>
      <c r="E196" s="12"/>
      <c r="F196" s="12"/>
      <c r="G196" s="12"/>
      <c r="H196" s="12"/>
      <c r="I196" s="12"/>
      <c r="J196" s="12"/>
      <c r="K196" s="12"/>
      <c r="L196" s="12"/>
      <c r="M196" s="12"/>
      <c r="N196" s="10"/>
      <c r="O196" s="12"/>
      <c r="P196" s="10"/>
      <c r="Q196" s="10"/>
      <c r="R196" s="10"/>
      <c r="S196" s="10"/>
      <c r="T196" s="12"/>
      <c r="U196" s="12"/>
      <c r="W196" s="12"/>
      <c r="X196" s="12"/>
      <c r="Y196" s="12"/>
      <c r="Z196" s="12"/>
      <c r="AA196" s="12"/>
      <c r="AB196" s="12"/>
      <c r="AC196" s="12"/>
      <c r="AD196" s="12"/>
      <c r="AE196" s="12"/>
      <c r="AF196" s="12"/>
      <c r="AG196" s="12"/>
      <c r="AH196" s="12"/>
      <c r="AI196" s="10"/>
      <c r="AJ196" s="12"/>
      <c r="AK196" s="10"/>
      <c r="AL196" s="10"/>
      <c r="AM196" s="10"/>
      <c r="AN196" s="10"/>
      <c r="AO196" s="12"/>
      <c r="AP196" s="15"/>
      <c r="AQ196" s="15"/>
      <c r="AR196" s="15"/>
    </row>
    <row r="197" spans="2:44">
      <c r="B197" s="12"/>
      <c r="C197" s="12"/>
      <c r="D197" s="12"/>
      <c r="E197" s="12"/>
      <c r="F197" s="12"/>
      <c r="G197" s="12"/>
      <c r="H197" s="12"/>
      <c r="I197" s="12"/>
      <c r="J197" s="12"/>
      <c r="K197" s="12"/>
      <c r="L197" s="12"/>
      <c r="M197" s="12"/>
      <c r="N197" s="10"/>
      <c r="O197" s="12"/>
      <c r="P197" s="10"/>
      <c r="Q197" s="10"/>
      <c r="R197" s="10"/>
      <c r="S197" s="10"/>
      <c r="T197" s="12"/>
      <c r="U197" s="12"/>
      <c r="W197" s="12"/>
      <c r="X197" s="12"/>
      <c r="Y197" s="12"/>
      <c r="Z197" s="12"/>
      <c r="AA197" s="12"/>
      <c r="AB197" s="12"/>
      <c r="AC197" s="12"/>
      <c r="AD197" s="12"/>
      <c r="AE197" s="12"/>
      <c r="AF197" s="12"/>
      <c r="AG197" s="12"/>
      <c r="AH197" s="12"/>
      <c r="AI197" s="10"/>
      <c r="AJ197" s="12"/>
      <c r="AK197" s="10"/>
      <c r="AL197" s="10"/>
      <c r="AM197" s="10"/>
      <c r="AN197" s="10"/>
      <c r="AO197" s="12"/>
      <c r="AP197" s="15"/>
      <c r="AQ197" s="15"/>
      <c r="AR197" s="15"/>
    </row>
    <row r="198" spans="2:44">
      <c r="B198" s="12"/>
      <c r="C198" s="12"/>
      <c r="D198" s="12"/>
      <c r="E198" s="12"/>
      <c r="F198" s="12"/>
      <c r="G198" s="12"/>
      <c r="H198" s="12"/>
      <c r="I198" s="12"/>
      <c r="J198" s="12"/>
      <c r="K198" s="12"/>
      <c r="L198" s="12"/>
      <c r="M198" s="12"/>
      <c r="N198" s="10"/>
      <c r="O198" s="12"/>
      <c r="P198" s="10"/>
      <c r="Q198" s="10"/>
      <c r="R198" s="10"/>
      <c r="S198" s="10"/>
      <c r="T198" s="12"/>
      <c r="U198" s="12"/>
      <c r="W198" s="12"/>
      <c r="X198" s="12"/>
      <c r="Y198" s="12"/>
      <c r="Z198" s="12"/>
      <c r="AA198" s="12"/>
      <c r="AB198" s="12"/>
      <c r="AC198" s="12"/>
      <c r="AD198" s="12"/>
      <c r="AE198" s="12"/>
      <c r="AF198" s="12"/>
      <c r="AG198" s="12"/>
      <c r="AH198" s="12"/>
      <c r="AI198" s="10"/>
      <c r="AJ198" s="12"/>
      <c r="AK198" s="10"/>
      <c r="AL198" s="10"/>
      <c r="AM198" s="10"/>
      <c r="AN198" s="10"/>
      <c r="AO198" s="12"/>
      <c r="AP198" s="15"/>
      <c r="AQ198" s="15"/>
      <c r="AR198" s="15"/>
    </row>
    <row r="199" spans="2:44">
      <c r="B199" s="12"/>
      <c r="C199" s="12"/>
      <c r="D199" s="12"/>
      <c r="E199" s="12"/>
      <c r="F199" s="12"/>
      <c r="G199" s="12"/>
      <c r="H199" s="12"/>
      <c r="I199" s="12"/>
      <c r="J199" s="12"/>
      <c r="K199" s="12"/>
      <c r="L199" s="12"/>
      <c r="M199" s="12"/>
      <c r="N199" s="10"/>
      <c r="O199" s="12"/>
      <c r="P199" s="10"/>
      <c r="Q199" s="10"/>
      <c r="R199" s="10"/>
      <c r="S199" s="10"/>
      <c r="T199" s="12"/>
      <c r="U199" s="12"/>
      <c r="W199" s="12"/>
      <c r="X199" s="12"/>
      <c r="Y199" s="12"/>
      <c r="Z199" s="12"/>
      <c r="AA199" s="12"/>
      <c r="AB199" s="12"/>
      <c r="AC199" s="12"/>
      <c r="AD199" s="12"/>
      <c r="AE199" s="12"/>
      <c r="AF199" s="12"/>
      <c r="AG199" s="12"/>
      <c r="AH199" s="12"/>
      <c r="AI199" s="10"/>
      <c r="AJ199" s="12"/>
      <c r="AK199" s="10"/>
      <c r="AL199" s="10"/>
      <c r="AM199" s="10"/>
      <c r="AN199" s="10"/>
      <c r="AO199" s="12"/>
      <c r="AP199" s="15"/>
      <c r="AQ199" s="15"/>
      <c r="AR199" s="15"/>
    </row>
    <row r="200" spans="2:44">
      <c r="B200" s="12"/>
      <c r="C200" s="12"/>
      <c r="D200" s="12"/>
      <c r="E200" s="12"/>
      <c r="F200" s="12"/>
      <c r="G200" s="12"/>
      <c r="H200" s="12"/>
      <c r="I200" s="12"/>
      <c r="J200" s="12"/>
      <c r="K200" s="12"/>
      <c r="L200" s="12"/>
      <c r="M200" s="12"/>
      <c r="N200" s="10"/>
      <c r="O200" s="12"/>
      <c r="P200" s="10"/>
      <c r="Q200" s="10"/>
      <c r="R200" s="10"/>
      <c r="S200" s="10"/>
      <c r="T200" s="12"/>
      <c r="U200" s="12"/>
      <c r="W200" s="12"/>
      <c r="X200" s="12"/>
      <c r="Y200" s="12"/>
      <c r="Z200" s="12"/>
      <c r="AA200" s="12"/>
      <c r="AB200" s="12"/>
      <c r="AC200" s="12"/>
      <c r="AD200" s="12"/>
      <c r="AE200" s="12"/>
      <c r="AF200" s="12"/>
      <c r="AG200" s="12"/>
      <c r="AH200" s="12"/>
      <c r="AI200" s="10"/>
      <c r="AJ200" s="12"/>
      <c r="AK200" s="10"/>
      <c r="AL200" s="10"/>
      <c r="AM200" s="10"/>
      <c r="AN200" s="10"/>
      <c r="AO200" s="12"/>
      <c r="AP200" s="15"/>
      <c r="AQ200" s="15"/>
      <c r="AR200" s="15"/>
    </row>
    <row r="201" spans="2:44">
      <c r="B201" s="12"/>
      <c r="C201" s="12"/>
      <c r="D201" s="12"/>
      <c r="E201" s="12"/>
      <c r="F201" s="12"/>
      <c r="G201" s="12"/>
      <c r="H201" s="12"/>
      <c r="I201" s="12"/>
      <c r="J201" s="12"/>
      <c r="K201" s="12"/>
      <c r="L201" s="12"/>
      <c r="M201" s="12"/>
      <c r="N201" s="10"/>
      <c r="O201" s="12"/>
      <c r="P201" s="10"/>
      <c r="Q201" s="10"/>
      <c r="R201" s="10"/>
      <c r="S201" s="10"/>
      <c r="T201" s="12"/>
      <c r="U201" s="12"/>
      <c r="W201" s="12"/>
      <c r="X201" s="12"/>
      <c r="Y201" s="12"/>
      <c r="Z201" s="12"/>
      <c r="AA201" s="12"/>
      <c r="AB201" s="12"/>
      <c r="AC201" s="12"/>
      <c r="AD201" s="12"/>
      <c r="AE201" s="12"/>
      <c r="AF201" s="12"/>
      <c r="AG201" s="12"/>
      <c r="AH201" s="12"/>
      <c r="AI201" s="10"/>
      <c r="AJ201" s="12"/>
      <c r="AK201" s="10"/>
      <c r="AL201" s="10"/>
      <c r="AM201" s="10"/>
      <c r="AN201" s="10"/>
      <c r="AO201" s="12"/>
      <c r="AP201" s="15"/>
      <c r="AQ201" s="15"/>
      <c r="AR201" s="15"/>
    </row>
    <row r="202" spans="2:44">
      <c r="B202" s="12"/>
      <c r="C202" s="12"/>
      <c r="D202" s="12"/>
      <c r="E202" s="12"/>
      <c r="F202" s="12"/>
      <c r="G202" s="12"/>
      <c r="H202" s="12"/>
      <c r="I202" s="12"/>
      <c r="J202" s="12"/>
      <c r="K202" s="12"/>
      <c r="L202" s="12"/>
      <c r="M202" s="12"/>
      <c r="N202" s="10"/>
      <c r="O202" s="12"/>
      <c r="P202" s="10"/>
      <c r="Q202" s="10"/>
      <c r="R202" s="10"/>
      <c r="S202" s="10"/>
      <c r="T202" s="12"/>
      <c r="U202" s="12"/>
      <c r="W202" s="12"/>
      <c r="X202" s="12"/>
      <c r="Y202" s="12"/>
      <c r="Z202" s="12"/>
      <c r="AA202" s="12"/>
      <c r="AB202" s="12"/>
      <c r="AC202" s="12"/>
      <c r="AD202" s="12"/>
      <c r="AE202" s="12"/>
      <c r="AF202" s="12"/>
      <c r="AG202" s="12"/>
      <c r="AH202" s="12"/>
      <c r="AI202" s="10"/>
      <c r="AJ202" s="12"/>
      <c r="AK202" s="10"/>
      <c r="AL202" s="10"/>
      <c r="AM202" s="10"/>
      <c r="AN202" s="10"/>
      <c r="AO202" s="12"/>
      <c r="AP202" s="15"/>
      <c r="AQ202" s="15"/>
      <c r="AR202" s="15"/>
    </row>
    <row r="203" spans="2:44">
      <c r="B203" s="12"/>
      <c r="C203" s="12"/>
      <c r="D203" s="12"/>
      <c r="E203" s="12"/>
      <c r="F203" s="12"/>
      <c r="G203" s="12"/>
      <c r="H203" s="12"/>
      <c r="I203" s="12"/>
      <c r="J203" s="12"/>
      <c r="K203" s="12"/>
      <c r="L203" s="12"/>
      <c r="M203" s="12"/>
      <c r="N203" s="10"/>
      <c r="O203" s="12"/>
      <c r="P203" s="10"/>
      <c r="Q203" s="10"/>
      <c r="R203" s="10"/>
      <c r="S203" s="10"/>
      <c r="T203" s="12"/>
      <c r="U203" s="12"/>
      <c r="W203" s="12"/>
      <c r="X203" s="12"/>
      <c r="Y203" s="12"/>
      <c r="Z203" s="12"/>
      <c r="AA203" s="12"/>
      <c r="AB203" s="12"/>
      <c r="AC203" s="12"/>
      <c r="AD203" s="12"/>
      <c r="AE203" s="12"/>
      <c r="AF203" s="12"/>
      <c r="AG203" s="12"/>
      <c r="AH203" s="12"/>
      <c r="AI203" s="10"/>
      <c r="AJ203" s="12"/>
      <c r="AK203" s="10"/>
      <c r="AL203" s="10"/>
      <c r="AM203" s="10"/>
      <c r="AN203" s="10"/>
      <c r="AO203" s="12"/>
      <c r="AP203" s="15"/>
      <c r="AQ203" s="15"/>
      <c r="AR203" s="15"/>
    </row>
    <row r="204" spans="2:44">
      <c r="B204" s="12"/>
      <c r="C204" s="12"/>
      <c r="D204" s="12"/>
      <c r="E204" s="12"/>
      <c r="F204" s="12"/>
      <c r="G204" s="12"/>
      <c r="H204" s="12"/>
      <c r="I204" s="12"/>
      <c r="J204" s="12"/>
      <c r="K204" s="12"/>
      <c r="L204" s="12"/>
      <c r="M204" s="12"/>
      <c r="N204" s="10"/>
      <c r="O204" s="12"/>
      <c r="P204" s="10"/>
      <c r="Q204" s="10"/>
      <c r="R204" s="10"/>
      <c r="S204" s="10"/>
      <c r="T204" s="12"/>
      <c r="U204" s="12"/>
      <c r="W204" s="12"/>
      <c r="X204" s="12"/>
      <c r="Y204" s="12"/>
      <c r="Z204" s="12"/>
      <c r="AA204" s="12"/>
      <c r="AB204" s="12"/>
      <c r="AC204" s="12"/>
      <c r="AD204" s="12"/>
      <c r="AE204" s="12"/>
      <c r="AF204" s="12"/>
      <c r="AG204" s="12"/>
      <c r="AH204" s="12"/>
      <c r="AI204" s="10"/>
      <c r="AJ204" s="12"/>
      <c r="AK204" s="10"/>
      <c r="AL204" s="10"/>
      <c r="AM204" s="10"/>
      <c r="AN204" s="10"/>
      <c r="AO204" s="12"/>
      <c r="AP204" s="15"/>
      <c r="AQ204" s="15"/>
      <c r="AR204" s="15"/>
    </row>
    <row r="205" spans="2:44">
      <c r="B205" s="12"/>
      <c r="C205" s="12"/>
      <c r="D205" s="12"/>
      <c r="E205" s="12"/>
      <c r="F205" s="12"/>
      <c r="G205" s="12"/>
      <c r="H205" s="12"/>
      <c r="I205" s="12"/>
      <c r="J205" s="12"/>
      <c r="K205" s="12"/>
      <c r="L205" s="12"/>
      <c r="M205" s="12"/>
      <c r="N205" s="10"/>
      <c r="O205" s="12"/>
      <c r="P205" s="10"/>
      <c r="Q205" s="10"/>
      <c r="R205" s="10"/>
      <c r="S205" s="10"/>
      <c r="T205" s="12"/>
      <c r="U205" s="12"/>
      <c r="W205" s="12"/>
      <c r="X205" s="12"/>
      <c r="Y205" s="12"/>
      <c r="Z205" s="12"/>
      <c r="AA205" s="12"/>
      <c r="AB205" s="12"/>
      <c r="AC205" s="12"/>
      <c r="AD205" s="12"/>
      <c r="AE205" s="12"/>
      <c r="AF205" s="12"/>
      <c r="AG205" s="12"/>
      <c r="AH205" s="12"/>
      <c r="AI205" s="10"/>
      <c r="AJ205" s="12"/>
      <c r="AK205" s="10"/>
      <c r="AL205" s="10"/>
      <c r="AM205" s="10"/>
      <c r="AN205" s="10"/>
      <c r="AO205" s="12"/>
      <c r="AP205" s="15"/>
      <c r="AQ205" s="15"/>
      <c r="AR205" s="15"/>
    </row>
    <row r="206" spans="2:44">
      <c r="B206" s="12"/>
      <c r="C206" s="12"/>
      <c r="D206" s="12"/>
      <c r="E206" s="12"/>
      <c r="F206" s="12"/>
      <c r="G206" s="12"/>
      <c r="H206" s="12"/>
      <c r="I206" s="12"/>
      <c r="J206" s="12"/>
      <c r="K206" s="12"/>
      <c r="L206" s="12"/>
      <c r="M206" s="12"/>
      <c r="N206" s="10"/>
      <c r="O206" s="12"/>
      <c r="P206" s="10"/>
      <c r="Q206" s="10"/>
      <c r="R206" s="10"/>
      <c r="S206" s="10"/>
      <c r="T206" s="12"/>
      <c r="U206" s="12"/>
      <c r="W206" s="12"/>
      <c r="X206" s="12"/>
      <c r="Y206" s="12"/>
      <c r="Z206" s="12"/>
      <c r="AA206" s="12"/>
      <c r="AB206" s="12"/>
      <c r="AC206" s="12"/>
      <c r="AD206" s="12"/>
      <c r="AE206" s="12"/>
      <c r="AF206" s="12"/>
      <c r="AG206" s="12"/>
      <c r="AH206" s="12"/>
      <c r="AI206" s="10"/>
      <c r="AJ206" s="12"/>
      <c r="AK206" s="10"/>
      <c r="AL206" s="10"/>
      <c r="AM206" s="10"/>
      <c r="AN206" s="10"/>
      <c r="AO206" s="12"/>
      <c r="AP206" s="15"/>
      <c r="AQ206" s="15"/>
      <c r="AR206" s="15"/>
    </row>
    <row r="207" spans="2:44">
      <c r="B207" s="12"/>
      <c r="C207" s="12"/>
      <c r="D207" s="12"/>
      <c r="E207" s="12"/>
      <c r="F207" s="12"/>
      <c r="G207" s="12"/>
      <c r="H207" s="12"/>
      <c r="I207" s="12"/>
      <c r="J207" s="12"/>
      <c r="K207" s="12"/>
      <c r="L207" s="12"/>
      <c r="M207" s="12"/>
      <c r="N207" s="10"/>
      <c r="O207" s="12"/>
      <c r="P207" s="10"/>
      <c r="Q207" s="10"/>
      <c r="R207" s="10"/>
      <c r="S207" s="10"/>
      <c r="T207" s="12"/>
      <c r="U207" s="12"/>
      <c r="W207" s="12"/>
      <c r="X207" s="12"/>
      <c r="Y207" s="12"/>
      <c r="Z207" s="12"/>
      <c r="AA207" s="12"/>
      <c r="AB207" s="12"/>
      <c r="AC207" s="12"/>
      <c r="AD207" s="12"/>
      <c r="AE207" s="12"/>
      <c r="AF207" s="12"/>
      <c r="AG207" s="12"/>
      <c r="AH207" s="12"/>
      <c r="AI207" s="10"/>
      <c r="AJ207" s="12"/>
      <c r="AK207" s="10"/>
      <c r="AL207" s="10"/>
      <c r="AM207" s="10"/>
      <c r="AN207" s="10"/>
      <c r="AO207" s="12"/>
      <c r="AP207" s="15"/>
      <c r="AQ207" s="15"/>
      <c r="AR207" s="15"/>
    </row>
    <row r="208" spans="2:44">
      <c r="B208" s="12"/>
      <c r="C208" s="12"/>
      <c r="D208" s="12"/>
      <c r="E208" s="12"/>
      <c r="F208" s="12"/>
      <c r="G208" s="12"/>
      <c r="H208" s="12"/>
      <c r="I208" s="12"/>
      <c r="J208" s="12"/>
      <c r="K208" s="12"/>
      <c r="L208" s="12"/>
      <c r="M208" s="12"/>
      <c r="N208" s="10"/>
      <c r="O208" s="12"/>
      <c r="P208" s="10"/>
      <c r="Q208" s="10"/>
      <c r="R208" s="10"/>
      <c r="S208" s="10"/>
      <c r="T208" s="12"/>
      <c r="U208" s="12"/>
      <c r="W208" s="12"/>
      <c r="X208" s="12"/>
      <c r="Y208" s="12"/>
      <c r="Z208" s="12"/>
      <c r="AA208" s="12"/>
      <c r="AB208" s="12"/>
      <c r="AC208" s="12"/>
      <c r="AD208" s="12"/>
      <c r="AE208" s="12"/>
      <c r="AF208" s="12"/>
      <c r="AG208" s="12"/>
      <c r="AH208" s="12"/>
      <c r="AI208" s="10"/>
      <c r="AJ208" s="12"/>
      <c r="AK208" s="10"/>
      <c r="AL208" s="10"/>
      <c r="AM208" s="10"/>
      <c r="AN208" s="10"/>
      <c r="AO208" s="12"/>
      <c r="AP208" s="15"/>
      <c r="AQ208" s="15"/>
      <c r="AR208" s="15"/>
    </row>
    <row r="209" spans="2:44">
      <c r="B209" s="12"/>
      <c r="C209" s="12"/>
      <c r="D209" s="12"/>
      <c r="E209" s="12"/>
      <c r="F209" s="12"/>
      <c r="G209" s="12"/>
      <c r="H209" s="12"/>
      <c r="I209" s="12"/>
      <c r="J209" s="12"/>
      <c r="K209" s="12"/>
      <c r="L209" s="12"/>
      <c r="M209" s="12"/>
      <c r="N209" s="10"/>
      <c r="O209" s="12"/>
      <c r="P209" s="10"/>
      <c r="Q209" s="10"/>
      <c r="R209" s="10"/>
      <c r="S209" s="10"/>
      <c r="T209" s="12"/>
      <c r="U209" s="12"/>
      <c r="W209" s="12"/>
      <c r="X209" s="12"/>
      <c r="Y209" s="12"/>
      <c r="Z209" s="12"/>
      <c r="AA209" s="12"/>
      <c r="AB209" s="12"/>
      <c r="AC209" s="12"/>
      <c r="AD209" s="12"/>
      <c r="AE209" s="12"/>
      <c r="AF209" s="12"/>
      <c r="AG209" s="12"/>
      <c r="AH209" s="12"/>
      <c r="AI209" s="10"/>
      <c r="AJ209" s="12"/>
      <c r="AK209" s="10"/>
      <c r="AL209" s="10"/>
      <c r="AM209" s="10"/>
      <c r="AN209" s="10"/>
      <c r="AO209" s="12"/>
      <c r="AP209" s="15"/>
      <c r="AQ209" s="15"/>
      <c r="AR209" s="15"/>
    </row>
    <row r="210" spans="2:44">
      <c r="B210" s="12"/>
      <c r="C210" s="12"/>
      <c r="D210" s="12"/>
      <c r="E210" s="12"/>
      <c r="F210" s="12"/>
      <c r="G210" s="12"/>
      <c r="H210" s="12"/>
      <c r="I210" s="12"/>
      <c r="J210" s="12"/>
      <c r="K210" s="12"/>
      <c r="L210" s="12"/>
      <c r="M210" s="12"/>
      <c r="N210" s="10"/>
      <c r="O210" s="12"/>
      <c r="P210" s="10"/>
      <c r="Q210" s="10"/>
      <c r="R210" s="10"/>
      <c r="S210" s="10"/>
      <c r="T210" s="12"/>
      <c r="U210" s="12"/>
      <c r="W210" s="12"/>
      <c r="X210" s="12"/>
      <c r="Y210" s="12"/>
      <c r="Z210" s="12"/>
      <c r="AA210" s="12"/>
      <c r="AB210" s="12"/>
      <c r="AC210" s="12"/>
      <c r="AD210" s="12"/>
      <c r="AE210" s="12"/>
      <c r="AF210" s="12"/>
      <c r="AG210" s="12"/>
      <c r="AH210" s="12"/>
      <c r="AI210" s="10"/>
      <c r="AJ210" s="12"/>
      <c r="AK210" s="10"/>
      <c r="AL210" s="10"/>
      <c r="AM210" s="10"/>
      <c r="AN210" s="10"/>
      <c r="AO210" s="12"/>
      <c r="AP210" s="15"/>
      <c r="AQ210" s="15"/>
      <c r="AR210" s="15"/>
    </row>
    <row r="211" spans="2:44">
      <c r="B211" s="12"/>
      <c r="C211" s="12"/>
      <c r="D211" s="12"/>
      <c r="E211" s="12"/>
      <c r="F211" s="12"/>
      <c r="G211" s="12"/>
      <c r="H211" s="12"/>
      <c r="I211" s="12"/>
      <c r="J211" s="12"/>
      <c r="K211" s="12"/>
      <c r="L211" s="12"/>
      <c r="M211" s="12"/>
      <c r="N211" s="10"/>
      <c r="O211" s="12"/>
      <c r="P211" s="10"/>
      <c r="Q211" s="10"/>
      <c r="R211" s="10"/>
      <c r="S211" s="10"/>
      <c r="T211" s="12"/>
      <c r="U211" s="12"/>
      <c r="W211" s="12"/>
      <c r="X211" s="12"/>
      <c r="Y211" s="12"/>
      <c r="Z211" s="12"/>
      <c r="AA211" s="12"/>
      <c r="AB211" s="12"/>
      <c r="AC211" s="12"/>
      <c r="AD211" s="12"/>
      <c r="AE211" s="12"/>
      <c r="AF211" s="12"/>
      <c r="AG211" s="12"/>
      <c r="AH211" s="12"/>
      <c r="AI211" s="10"/>
      <c r="AJ211" s="12"/>
      <c r="AK211" s="10"/>
      <c r="AL211" s="10"/>
      <c r="AM211" s="10"/>
      <c r="AN211" s="10"/>
      <c r="AO211" s="12"/>
      <c r="AP211" s="15"/>
      <c r="AQ211" s="15"/>
      <c r="AR211" s="15"/>
    </row>
    <row r="212" spans="2:44">
      <c r="B212" s="12"/>
      <c r="C212" s="12"/>
      <c r="D212" s="12"/>
      <c r="E212" s="12"/>
      <c r="F212" s="12"/>
      <c r="G212" s="12"/>
      <c r="H212" s="12"/>
      <c r="I212" s="12"/>
      <c r="J212" s="12"/>
      <c r="K212" s="12"/>
      <c r="L212" s="12"/>
      <c r="M212" s="12"/>
      <c r="N212" s="10"/>
      <c r="O212" s="12"/>
      <c r="P212" s="10"/>
      <c r="Q212" s="10"/>
      <c r="R212" s="10"/>
      <c r="S212" s="10"/>
      <c r="T212" s="12"/>
      <c r="U212" s="12"/>
      <c r="W212" s="12"/>
      <c r="X212" s="12"/>
      <c r="Y212" s="12"/>
      <c r="Z212" s="12"/>
      <c r="AA212" s="12"/>
      <c r="AB212" s="12"/>
      <c r="AC212" s="12"/>
      <c r="AD212" s="12"/>
      <c r="AE212" s="12"/>
      <c r="AF212" s="12"/>
      <c r="AG212" s="12"/>
      <c r="AH212" s="12"/>
      <c r="AI212" s="10"/>
      <c r="AJ212" s="12"/>
      <c r="AK212" s="10"/>
      <c r="AL212" s="10"/>
      <c r="AM212" s="10"/>
      <c r="AN212" s="10"/>
      <c r="AO212" s="12"/>
      <c r="AP212" s="15"/>
      <c r="AQ212" s="15"/>
      <c r="AR212" s="15"/>
    </row>
    <row r="213" spans="2:44">
      <c r="B213" s="12"/>
      <c r="C213" s="12"/>
      <c r="D213" s="12"/>
      <c r="E213" s="12"/>
      <c r="F213" s="12"/>
      <c r="G213" s="12"/>
      <c r="H213" s="12"/>
      <c r="I213" s="12"/>
      <c r="J213" s="12"/>
      <c r="K213" s="12"/>
      <c r="L213" s="12"/>
      <c r="M213" s="12"/>
      <c r="N213" s="10"/>
      <c r="O213" s="12"/>
      <c r="P213" s="10"/>
      <c r="Q213" s="10"/>
      <c r="R213" s="10"/>
      <c r="S213" s="10"/>
      <c r="T213" s="12"/>
      <c r="U213" s="12"/>
      <c r="W213" s="12"/>
      <c r="X213" s="12"/>
      <c r="Y213" s="12"/>
      <c r="Z213" s="12"/>
      <c r="AA213" s="12"/>
      <c r="AB213" s="12"/>
      <c r="AC213" s="12"/>
      <c r="AD213" s="12"/>
      <c r="AE213" s="12"/>
      <c r="AF213" s="12"/>
      <c r="AG213" s="12"/>
      <c r="AH213" s="12"/>
      <c r="AI213" s="10"/>
      <c r="AJ213" s="12"/>
      <c r="AK213" s="10"/>
      <c r="AL213" s="10"/>
      <c r="AM213" s="10"/>
      <c r="AN213" s="10"/>
      <c r="AO213" s="12"/>
      <c r="AP213" s="15"/>
      <c r="AQ213" s="15"/>
      <c r="AR213" s="15"/>
    </row>
    <row r="214" spans="2:44">
      <c r="B214" s="12"/>
      <c r="C214" s="12"/>
      <c r="D214" s="12"/>
      <c r="E214" s="12"/>
      <c r="F214" s="12"/>
      <c r="G214" s="12"/>
      <c r="H214" s="12"/>
      <c r="I214" s="12"/>
      <c r="J214" s="12"/>
      <c r="K214" s="12"/>
      <c r="L214" s="12"/>
      <c r="M214" s="12"/>
      <c r="N214" s="10"/>
      <c r="O214" s="12"/>
      <c r="P214" s="10"/>
      <c r="Q214" s="10"/>
      <c r="R214" s="10"/>
      <c r="S214" s="10"/>
      <c r="T214" s="12"/>
      <c r="U214" s="12"/>
      <c r="W214" s="12"/>
      <c r="X214" s="12"/>
      <c r="Y214" s="12"/>
      <c r="Z214" s="12"/>
      <c r="AA214" s="12"/>
      <c r="AB214" s="12"/>
      <c r="AC214" s="12"/>
      <c r="AD214" s="12"/>
      <c r="AE214" s="12"/>
      <c r="AF214" s="12"/>
      <c r="AG214" s="12"/>
      <c r="AH214" s="12"/>
      <c r="AI214" s="10"/>
      <c r="AJ214" s="12"/>
      <c r="AK214" s="10"/>
      <c r="AL214" s="10"/>
      <c r="AM214" s="10"/>
      <c r="AN214" s="10"/>
      <c r="AO214" s="12"/>
      <c r="AP214" s="15"/>
      <c r="AQ214" s="15"/>
      <c r="AR214" s="15"/>
    </row>
    <row r="215" spans="2:44">
      <c r="B215" s="12"/>
      <c r="C215" s="12"/>
      <c r="D215" s="12"/>
      <c r="E215" s="12"/>
      <c r="F215" s="12"/>
      <c r="G215" s="12"/>
      <c r="H215" s="12"/>
      <c r="I215" s="12"/>
      <c r="J215" s="12"/>
      <c r="K215" s="12"/>
      <c r="L215" s="12"/>
      <c r="M215" s="12"/>
      <c r="N215" s="10"/>
      <c r="O215" s="12"/>
      <c r="P215" s="10"/>
      <c r="Q215" s="10"/>
      <c r="R215" s="10"/>
      <c r="S215" s="10"/>
      <c r="T215" s="12"/>
      <c r="U215" s="12"/>
      <c r="W215" s="12"/>
      <c r="X215" s="12"/>
      <c r="Y215" s="12"/>
      <c r="Z215" s="12"/>
      <c r="AA215" s="12"/>
      <c r="AB215" s="12"/>
      <c r="AC215" s="12"/>
      <c r="AD215" s="12"/>
      <c r="AE215" s="12"/>
      <c r="AF215" s="12"/>
      <c r="AG215" s="12"/>
      <c r="AH215" s="12"/>
      <c r="AI215" s="10"/>
      <c r="AJ215" s="12"/>
      <c r="AK215" s="10"/>
      <c r="AL215" s="10"/>
      <c r="AM215" s="10"/>
      <c r="AN215" s="10"/>
      <c r="AO215" s="12"/>
      <c r="AP215" s="15"/>
      <c r="AQ215" s="15"/>
      <c r="AR215" s="15"/>
    </row>
    <row r="216" spans="2:44">
      <c r="B216" s="12"/>
      <c r="C216" s="12"/>
      <c r="D216" s="12"/>
      <c r="E216" s="12"/>
      <c r="F216" s="12"/>
      <c r="G216" s="12"/>
      <c r="H216" s="12"/>
      <c r="I216" s="12"/>
      <c r="J216" s="12"/>
      <c r="K216" s="12"/>
      <c r="L216" s="12"/>
      <c r="M216" s="12"/>
      <c r="N216" s="10"/>
      <c r="O216" s="12"/>
      <c r="P216" s="10"/>
      <c r="Q216" s="10"/>
      <c r="R216" s="10"/>
      <c r="S216" s="10"/>
      <c r="T216" s="12"/>
      <c r="U216" s="12"/>
      <c r="W216" s="12"/>
      <c r="X216" s="12"/>
      <c r="Y216" s="12"/>
      <c r="Z216" s="12"/>
      <c r="AA216" s="12"/>
      <c r="AB216" s="12"/>
      <c r="AC216" s="12"/>
      <c r="AD216" s="12"/>
      <c r="AE216" s="12"/>
      <c r="AF216" s="12"/>
      <c r="AG216" s="12"/>
      <c r="AH216" s="12"/>
      <c r="AI216" s="10"/>
      <c r="AJ216" s="12"/>
      <c r="AK216" s="10"/>
      <c r="AL216" s="10"/>
      <c r="AM216" s="10"/>
      <c r="AN216" s="10"/>
      <c r="AO216" s="12"/>
      <c r="AP216" s="15"/>
      <c r="AQ216" s="15"/>
      <c r="AR216" s="15"/>
    </row>
    <row r="217" spans="2:44">
      <c r="B217" s="12"/>
      <c r="C217" s="12"/>
      <c r="D217" s="12"/>
      <c r="E217" s="12"/>
      <c r="F217" s="12"/>
      <c r="G217" s="12"/>
      <c r="H217" s="12"/>
      <c r="I217" s="12"/>
      <c r="J217" s="12"/>
      <c r="K217" s="12"/>
      <c r="L217" s="12"/>
      <c r="M217" s="12"/>
      <c r="N217" s="10"/>
      <c r="O217" s="12"/>
      <c r="P217" s="10"/>
      <c r="Q217" s="10"/>
      <c r="R217" s="10"/>
      <c r="S217" s="10"/>
      <c r="T217" s="12"/>
      <c r="U217" s="12"/>
      <c r="W217" s="12"/>
      <c r="X217" s="12"/>
      <c r="Y217" s="12"/>
      <c r="Z217" s="12"/>
      <c r="AA217" s="12"/>
      <c r="AB217" s="12"/>
      <c r="AC217" s="12"/>
      <c r="AD217" s="12"/>
      <c r="AE217" s="12"/>
      <c r="AF217" s="12"/>
      <c r="AG217" s="12"/>
      <c r="AH217" s="12"/>
      <c r="AI217" s="10"/>
      <c r="AJ217" s="12"/>
      <c r="AK217" s="10"/>
      <c r="AL217" s="10"/>
      <c r="AM217" s="10"/>
      <c r="AN217" s="10"/>
      <c r="AO217" s="12"/>
      <c r="AP217" s="15"/>
      <c r="AQ217" s="15"/>
      <c r="AR217" s="15"/>
    </row>
    <row r="218" spans="2:44">
      <c r="B218" s="12"/>
      <c r="C218" s="12"/>
      <c r="D218" s="12"/>
      <c r="E218" s="12"/>
      <c r="F218" s="12"/>
      <c r="G218" s="12"/>
      <c r="H218" s="12"/>
      <c r="I218" s="12"/>
      <c r="J218" s="12"/>
      <c r="K218" s="12"/>
      <c r="L218" s="12"/>
      <c r="M218" s="12"/>
      <c r="N218" s="10"/>
      <c r="O218" s="12"/>
      <c r="P218" s="10"/>
      <c r="Q218" s="10"/>
      <c r="R218" s="10"/>
      <c r="S218" s="10"/>
      <c r="T218" s="12"/>
      <c r="U218" s="12"/>
      <c r="W218" s="12"/>
      <c r="X218" s="12"/>
      <c r="Y218" s="12"/>
      <c r="Z218" s="12"/>
      <c r="AA218" s="12"/>
      <c r="AB218" s="12"/>
      <c r="AC218" s="12"/>
      <c r="AD218" s="12"/>
      <c r="AE218" s="12"/>
      <c r="AF218" s="12"/>
      <c r="AG218" s="12"/>
      <c r="AH218" s="12"/>
      <c r="AI218" s="10"/>
      <c r="AJ218" s="12"/>
      <c r="AK218" s="10"/>
      <c r="AL218" s="10"/>
      <c r="AM218" s="10"/>
      <c r="AN218" s="10"/>
      <c r="AO218" s="12"/>
      <c r="AP218" s="15"/>
      <c r="AQ218" s="15"/>
      <c r="AR218" s="15"/>
    </row>
    <row r="219" spans="2:44">
      <c r="B219" s="12"/>
      <c r="C219" s="12"/>
      <c r="D219" s="12"/>
      <c r="E219" s="12"/>
      <c r="F219" s="12"/>
      <c r="G219" s="12"/>
      <c r="H219" s="12"/>
      <c r="I219" s="12"/>
      <c r="J219" s="12"/>
      <c r="K219" s="12"/>
      <c r="L219" s="12"/>
      <c r="M219" s="12"/>
      <c r="N219" s="10"/>
      <c r="O219" s="12"/>
      <c r="P219" s="10"/>
      <c r="Q219" s="10"/>
      <c r="R219" s="10"/>
      <c r="S219" s="10"/>
      <c r="T219" s="12"/>
      <c r="U219" s="12"/>
      <c r="W219" s="12"/>
      <c r="X219" s="12"/>
      <c r="Y219" s="12"/>
      <c r="Z219" s="12"/>
      <c r="AA219" s="12"/>
      <c r="AB219" s="12"/>
      <c r="AC219" s="12"/>
      <c r="AD219" s="12"/>
      <c r="AE219" s="12"/>
      <c r="AF219" s="12"/>
      <c r="AG219" s="12"/>
      <c r="AH219" s="12"/>
      <c r="AI219" s="10"/>
      <c r="AJ219" s="12"/>
      <c r="AK219" s="10"/>
      <c r="AL219" s="10"/>
      <c r="AM219" s="10"/>
      <c r="AN219" s="10"/>
      <c r="AO219" s="12"/>
      <c r="AP219" s="15"/>
      <c r="AQ219" s="15"/>
      <c r="AR219" s="15"/>
    </row>
    <row r="220" spans="2:44">
      <c r="B220" s="12"/>
      <c r="C220" s="12"/>
      <c r="D220" s="12"/>
      <c r="E220" s="12"/>
      <c r="F220" s="12"/>
      <c r="G220" s="12"/>
      <c r="H220" s="12"/>
      <c r="I220" s="12"/>
      <c r="J220" s="12"/>
      <c r="K220" s="12"/>
      <c r="L220" s="12"/>
      <c r="M220" s="12"/>
      <c r="N220" s="10"/>
      <c r="O220" s="12"/>
      <c r="P220" s="10"/>
      <c r="Q220" s="10"/>
      <c r="R220" s="10"/>
      <c r="S220" s="10"/>
      <c r="T220" s="12"/>
      <c r="U220" s="12"/>
      <c r="W220" s="12"/>
      <c r="X220" s="12"/>
      <c r="Y220" s="12"/>
      <c r="Z220" s="12"/>
      <c r="AA220" s="12"/>
      <c r="AB220" s="12"/>
      <c r="AC220" s="12"/>
      <c r="AD220" s="12"/>
      <c r="AE220" s="12"/>
      <c r="AF220" s="12"/>
      <c r="AG220" s="12"/>
      <c r="AH220" s="12"/>
      <c r="AI220" s="10"/>
      <c r="AJ220" s="12"/>
      <c r="AK220" s="10"/>
      <c r="AL220" s="10"/>
      <c r="AM220" s="10"/>
      <c r="AN220" s="10"/>
      <c r="AO220" s="12"/>
      <c r="AP220" s="15"/>
      <c r="AQ220" s="15"/>
      <c r="AR220" s="15"/>
    </row>
    <row r="221" spans="2:44">
      <c r="B221" s="12"/>
      <c r="C221" s="12"/>
      <c r="D221" s="12"/>
      <c r="E221" s="12"/>
      <c r="F221" s="12"/>
      <c r="G221" s="12"/>
      <c r="H221" s="12"/>
      <c r="I221" s="12"/>
      <c r="J221" s="12"/>
      <c r="K221" s="12"/>
      <c r="L221" s="12"/>
      <c r="M221" s="12"/>
      <c r="N221" s="10"/>
      <c r="O221" s="12"/>
      <c r="P221" s="10"/>
      <c r="Q221" s="10"/>
      <c r="R221" s="10"/>
      <c r="S221" s="10"/>
      <c r="T221" s="12"/>
      <c r="U221" s="12"/>
      <c r="W221" s="12"/>
      <c r="X221" s="12"/>
      <c r="Y221" s="12"/>
      <c r="Z221" s="12"/>
      <c r="AA221" s="12"/>
      <c r="AB221" s="12"/>
      <c r="AC221" s="12"/>
      <c r="AD221" s="12"/>
      <c r="AE221" s="12"/>
      <c r="AF221" s="12"/>
      <c r="AG221" s="12"/>
      <c r="AH221" s="12"/>
      <c r="AI221" s="10"/>
      <c r="AJ221" s="12"/>
      <c r="AK221" s="10"/>
      <c r="AL221" s="10"/>
      <c r="AM221" s="10"/>
      <c r="AN221" s="10"/>
      <c r="AO221" s="12"/>
      <c r="AP221" s="15"/>
      <c r="AQ221" s="15"/>
      <c r="AR221" s="15"/>
    </row>
    <row r="222" spans="2:44">
      <c r="B222" s="12"/>
      <c r="C222" s="12"/>
      <c r="D222" s="12"/>
      <c r="E222" s="12"/>
      <c r="F222" s="12"/>
      <c r="G222" s="12"/>
      <c r="H222" s="12"/>
      <c r="I222" s="12"/>
      <c r="J222" s="12"/>
      <c r="K222" s="12"/>
      <c r="L222" s="12"/>
      <c r="M222" s="12"/>
      <c r="N222" s="10"/>
      <c r="O222" s="12"/>
      <c r="P222" s="10"/>
      <c r="Q222" s="10"/>
      <c r="R222" s="10"/>
      <c r="S222" s="10"/>
      <c r="T222" s="12"/>
      <c r="U222" s="12"/>
      <c r="W222" s="12"/>
      <c r="X222" s="12"/>
      <c r="Y222" s="12"/>
      <c r="Z222" s="12"/>
      <c r="AA222" s="12"/>
      <c r="AB222" s="12"/>
      <c r="AC222" s="12"/>
      <c r="AD222" s="12"/>
      <c r="AE222" s="12"/>
      <c r="AF222" s="12"/>
      <c r="AG222" s="12"/>
      <c r="AH222" s="12"/>
      <c r="AI222" s="10"/>
      <c r="AJ222" s="12"/>
      <c r="AK222" s="10"/>
      <c r="AL222" s="10"/>
      <c r="AM222" s="10"/>
      <c r="AN222" s="10"/>
      <c r="AO222" s="12"/>
      <c r="AP222" s="15"/>
      <c r="AQ222" s="15"/>
      <c r="AR222" s="15"/>
    </row>
    <row r="223" spans="2:44">
      <c r="B223" s="12"/>
      <c r="C223" s="12"/>
      <c r="D223" s="12"/>
      <c r="E223" s="12"/>
      <c r="F223" s="12"/>
      <c r="G223" s="12"/>
      <c r="H223" s="12"/>
      <c r="I223" s="12"/>
      <c r="J223" s="12"/>
      <c r="K223" s="12"/>
      <c r="L223" s="12"/>
      <c r="M223" s="12"/>
      <c r="N223" s="10"/>
      <c r="O223" s="12"/>
      <c r="P223" s="10"/>
      <c r="Q223" s="10"/>
      <c r="R223" s="10"/>
      <c r="S223" s="10"/>
      <c r="T223" s="12"/>
      <c r="U223" s="12"/>
      <c r="W223" s="12"/>
      <c r="X223" s="12"/>
      <c r="Y223" s="12"/>
      <c r="Z223" s="12"/>
      <c r="AA223" s="12"/>
      <c r="AB223" s="12"/>
      <c r="AC223" s="12"/>
      <c r="AD223" s="12"/>
      <c r="AE223" s="12"/>
      <c r="AF223" s="12"/>
      <c r="AG223" s="12"/>
      <c r="AH223" s="12"/>
      <c r="AI223" s="10"/>
      <c r="AJ223" s="12"/>
      <c r="AK223" s="10"/>
      <c r="AL223" s="10"/>
      <c r="AM223" s="10"/>
      <c r="AN223" s="10"/>
      <c r="AO223" s="12"/>
      <c r="AP223" s="15"/>
      <c r="AQ223" s="15"/>
      <c r="AR223" s="15"/>
    </row>
    <row r="224" spans="2:44">
      <c r="B224" s="12"/>
      <c r="C224" s="12"/>
      <c r="D224" s="12"/>
      <c r="E224" s="12"/>
      <c r="F224" s="12"/>
      <c r="G224" s="12"/>
      <c r="H224" s="12"/>
      <c r="I224" s="12"/>
      <c r="J224" s="12"/>
      <c r="K224" s="12"/>
      <c r="L224" s="12"/>
      <c r="M224" s="12"/>
      <c r="N224" s="10"/>
      <c r="O224" s="12"/>
      <c r="P224" s="10"/>
      <c r="Q224" s="10"/>
      <c r="R224" s="10"/>
      <c r="S224" s="10"/>
      <c r="T224" s="12"/>
      <c r="U224" s="12"/>
      <c r="W224" s="12"/>
      <c r="X224" s="12"/>
      <c r="Y224" s="12"/>
      <c r="Z224" s="12"/>
      <c r="AA224" s="12"/>
      <c r="AB224" s="12"/>
      <c r="AC224" s="12"/>
      <c r="AD224" s="12"/>
      <c r="AE224" s="12"/>
      <c r="AF224" s="12"/>
      <c r="AG224" s="12"/>
      <c r="AH224" s="12"/>
      <c r="AI224" s="10"/>
      <c r="AJ224" s="12"/>
      <c r="AK224" s="10"/>
      <c r="AL224" s="10"/>
      <c r="AM224" s="10"/>
      <c r="AN224" s="10"/>
      <c r="AO224" s="12"/>
      <c r="AP224" s="15"/>
      <c r="AQ224" s="15"/>
      <c r="AR224" s="15"/>
    </row>
    <row r="225" spans="2:44">
      <c r="B225" s="12"/>
      <c r="C225" s="12"/>
      <c r="D225" s="12"/>
      <c r="E225" s="12"/>
      <c r="F225" s="12"/>
      <c r="G225" s="12"/>
      <c r="H225" s="12"/>
      <c r="I225" s="12"/>
      <c r="J225" s="12"/>
      <c r="K225" s="12"/>
      <c r="L225" s="12"/>
      <c r="M225" s="12"/>
      <c r="N225" s="10"/>
      <c r="O225" s="12"/>
      <c r="P225" s="10"/>
      <c r="Q225" s="10"/>
      <c r="R225" s="10"/>
      <c r="S225" s="10"/>
      <c r="T225" s="12"/>
      <c r="U225" s="12"/>
      <c r="W225" s="12"/>
      <c r="X225" s="12"/>
      <c r="Y225" s="12"/>
      <c r="Z225" s="12"/>
      <c r="AA225" s="12"/>
      <c r="AB225" s="12"/>
      <c r="AC225" s="12"/>
      <c r="AD225" s="12"/>
      <c r="AE225" s="12"/>
      <c r="AF225" s="12"/>
      <c r="AG225" s="12"/>
      <c r="AH225" s="12"/>
      <c r="AI225" s="10"/>
      <c r="AJ225" s="12"/>
      <c r="AK225" s="10"/>
      <c r="AL225" s="10"/>
      <c r="AM225" s="10"/>
      <c r="AN225" s="10"/>
      <c r="AO225" s="12"/>
      <c r="AP225" s="15"/>
      <c r="AQ225" s="15"/>
      <c r="AR225" s="15"/>
    </row>
    <row r="226" spans="2:44">
      <c r="B226" s="12"/>
      <c r="C226" s="12"/>
      <c r="D226" s="12"/>
      <c r="E226" s="12"/>
      <c r="F226" s="12"/>
      <c r="G226" s="12"/>
      <c r="H226" s="12"/>
      <c r="I226" s="12"/>
      <c r="J226" s="12"/>
      <c r="K226" s="12"/>
      <c r="L226" s="12"/>
      <c r="M226" s="12"/>
      <c r="N226" s="10"/>
      <c r="O226" s="12"/>
      <c r="P226" s="10"/>
      <c r="Q226" s="10"/>
      <c r="R226" s="10"/>
      <c r="S226" s="10"/>
      <c r="T226" s="12"/>
      <c r="U226" s="12"/>
      <c r="W226" s="12"/>
      <c r="X226" s="12"/>
      <c r="Y226" s="12"/>
      <c r="Z226" s="12"/>
      <c r="AA226" s="12"/>
      <c r="AB226" s="12"/>
      <c r="AC226" s="12"/>
      <c r="AD226" s="12"/>
      <c r="AE226" s="12"/>
      <c r="AF226" s="12"/>
      <c r="AG226" s="12"/>
      <c r="AH226" s="12"/>
      <c r="AI226" s="10"/>
      <c r="AJ226" s="12"/>
      <c r="AK226" s="10"/>
      <c r="AL226" s="10"/>
      <c r="AM226" s="10"/>
      <c r="AN226" s="10"/>
      <c r="AO226" s="12"/>
      <c r="AP226" s="15"/>
      <c r="AQ226" s="15"/>
      <c r="AR226" s="15"/>
    </row>
    <row r="227" spans="2:44">
      <c r="B227" s="12"/>
      <c r="C227" s="12"/>
      <c r="D227" s="12"/>
      <c r="E227" s="12"/>
      <c r="F227" s="12"/>
      <c r="G227" s="12"/>
      <c r="H227" s="12"/>
      <c r="I227" s="12"/>
      <c r="J227" s="12"/>
      <c r="K227" s="12"/>
      <c r="L227" s="12"/>
      <c r="M227" s="12"/>
      <c r="N227" s="10"/>
      <c r="O227" s="12"/>
      <c r="P227" s="10"/>
      <c r="Q227" s="10"/>
      <c r="R227" s="10"/>
      <c r="S227" s="10"/>
      <c r="T227" s="12"/>
      <c r="U227" s="12"/>
      <c r="W227" s="12"/>
      <c r="X227" s="12"/>
      <c r="Y227" s="12"/>
      <c r="Z227" s="12"/>
      <c r="AA227" s="12"/>
      <c r="AB227" s="12"/>
      <c r="AC227" s="12"/>
      <c r="AD227" s="12"/>
      <c r="AE227" s="12"/>
      <c r="AF227" s="12"/>
      <c r="AG227" s="12"/>
      <c r="AH227" s="12"/>
      <c r="AI227" s="10"/>
      <c r="AJ227" s="12"/>
      <c r="AK227" s="10"/>
      <c r="AL227" s="10"/>
      <c r="AM227" s="10"/>
      <c r="AN227" s="10"/>
      <c r="AO227" s="12"/>
      <c r="AP227" s="15"/>
      <c r="AQ227" s="15"/>
      <c r="AR227" s="15"/>
    </row>
    <row r="228" spans="2:44">
      <c r="B228" s="12"/>
      <c r="C228" s="12"/>
      <c r="D228" s="12"/>
      <c r="E228" s="12"/>
      <c r="F228" s="12"/>
      <c r="G228" s="12"/>
      <c r="H228" s="12"/>
      <c r="I228" s="12"/>
      <c r="J228" s="12"/>
      <c r="K228" s="12"/>
      <c r="L228" s="12"/>
      <c r="M228" s="12"/>
      <c r="N228" s="10"/>
      <c r="O228" s="12"/>
      <c r="P228" s="10"/>
      <c r="Q228" s="10"/>
      <c r="R228" s="10"/>
      <c r="S228" s="10"/>
      <c r="T228" s="12"/>
      <c r="U228" s="12"/>
      <c r="W228" s="12"/>
      <c r="X228" s="12"/>
      <c r="Y228" s="12"/>
      <c r="Z228" s="12"/>
      <c r="AA228" s="12"/>
      <c r="AB228" s="12"/>
      <c r="AC228" s="12"/>
      <c r="AD228" s="12"/>
      <c r="AE228" s="12"/>
      <c r="AF228" s="12"/>
      <c r="AG228" s="12"/>
      <c r="AH228" s="12"/>
      <c r="AI228" s="10"/>
      <c r="AJ228" s="12"/>
      <c r="AK228" s="10"/>
      <c r="AL228" s="10"/>
      <c r="AM228" s="10"/>
      <c r="AN228" s="10"/>
      <c r="AO228" s="12"/>
      <c r="AP228" s="15"/>
      <c r="AQ228" s="15"/>
      <c r="AR228" s="15"/>
    </row>
    <row r="229" spans="2:44">
      <c r="B229" s="12"/>
      <c r="C229" s="12"/>
      <c r="D229" s="12"/>
      <c r="E229" s="12"/>
      <c r="F229" s="12"/>
      <c r="G229" s="12"/>
      <c r="H229" s="12"/>
      <c r="I229" s="12"/>
      <c r="J229" s="12"/>
      <c r="K229" s="12"/>
      <c r="L229" s="12"/>
      <c r="M229" s="12"/>
      <c r="N229" s="10"/>
      <c r="O229" s="12"/>
      <c r="P229" s="10"/>
      <c r="Q229" s="10"/>
      <c r="R229" s="10"/>
      <c r="S229" s="10"/>
      <c r="T229" s="12"/>
      <c r="U229" s="12"/>
      <c r="W229" s="12"/>
      <c r="X229" s="12"/>
      <c r="Y229" s="12"/>
      <c r="Z229" s="12"/>
      <c r="AA229" s="12"/>
      <c r="AB229" s="12"/>
      <c r="AC229" s="12"/>
      <c r="AD229" s="12"/>
      <c r="AE229" s="12"/>
      <c r="AF229" s="12"/>
      <c r="AG229" s="12"/>
      <c r="AH229" s="12"/>
      <c r="AI229" s="10"/>
      <c r="AJ229" s="12"/>
      <c r="AK229" s="10"/>
      <c r="AL229" s="10"/>
      <c r="AM229" s="10"/>
      <c r="AN229" s="10"/>
      <c r="AO229" s="12"/>
      <c r="AP229" s="15"/>
      <c r="AQ229" s="15"/>
      <c r="AR229" s="15"/>
    </row>
    <row r="230" spans="2:44">
      <c r="B230" s="12"/>
      <c r="C230" s="12"/>
      <c r="D230" s="12"/>
      <c r="E230" s="12"/>
      <c r="F230" s="12"/>
      <c r="G230" s="12"/>
      <c r="H230" s="12"/>
      <c r="I230" s="12"/>
      <c r="J230" s="12"/>
      <c r="K230" s="12"/>
      <c r="L230" s="12"/>
      <c r="M230" s="12"/>
      <c r="N230" s="10"/>
      <c r="O230" s="12"/>
      <c r="P230" s="10"/>
      <c r="Q230" s="10"/>
      <c r="R230" s="10"/>
      <c r="S230" s="10"/>
      <c r="T230" s="12"/>
      <c r="U230" s="12"/>
      <c r="W230" s="12"/>
      <c r="X230" s="12"/>
      <c r="Y230" s="12"/>
      <c r="Z230" s="12"/>
      <c r="AA230" s="12"/>
      <c r="AB230" s="12"/>
      <c r="AC230" s="12"/>
      <c r="AD230" s="12"/>
      <c r="AE230" s="12"/>
      <c r="AF230" s="12"/>
      <c r="AG230" s="12"/>
      <c r="AH230" s="12"/>
      <c r="AI230" s="10"/>
      <c r="AJ230" s="12"/>
      <c r="AK230" s="10"/>
      <c r="AL230" s="10"/>
      <c r="AM230" s="10"/>
      <c r="AN230" s="10"/>
      <c r="AO230" s="12"/>
      <c r="AP230" s="15"/>
      <c r="AQ230" s="15"/>
      <c r="AR230" s="15"/>
    </row>
    <row r="231" spans="2:44">
      <c r="B231" s="12"/>
      <c r="C231" s="12"/>
      <c r="D231" s="12"/>
      <c r="E231" s="12"/>
      <c r="F231" s="12"/>
      <c r="G231" s="12"/>
      <c r="H231" s="12"/>
      <c r="I231" s="12"/>
      <c r="J231" s="12"/>
      <c r="K231" s="12"/>
      <c r="L231" s="12"/>
      <c r="M231" s="12"/>
      <c r="N231" s="10"/>
      <c r="O231" s="12"/>
      <c r="P231" s="10"/>
      <c r="Q231" s="10"/>
      <c r="R231" s="10"/>
      <c r="S231" s="10"/>
      <c r="T231" s="12"/>
      <c r="U231" s="12"/>
      <c r="W231" s="12"/>
      <c r="X231" s="12"/>
      <c r="Y231" s="12"/>
      <c r="Z231" s="12"/>
      <c r="AA231" s="12"/>
      <c r="AB231" s="12"/>
      <c r="AC231" s="12"/>
      <c r="AD231" s="12"/>
      <c r="AE231" s="12"/>
      <c r="AF231" s="12"/>
      <c r="AG231" s="12"/>
      <c r="AH231" s="12"/>
      <c r="AI231" s="10"/>
      <c r="AJ231" s="12"/>
      <c r="AK231" s="10"/>
      <c r="AL231" s="10"/>
      <c r="AM231" s="10"/>
      <c r="AN231" s="10"/>
      <c r="AO231" s="12"/>
      <c r="AP231" s="15"/>
      <c r="AQ231" s="15"/>
      <c r="AR231" s="15"/>
    </row>
    <row r="232" spans="2:44">
      <c r="B232" s="12"/>
      <c r="C232" s="12"/>
      <c r="D232" s="12"/>
      <c r="E232" s="12"/>
      <c r="F232" s="12"/>
      <c r="G232" s="12"/>
      <c r="H232" s="12"/>
      <c r="I232" s="12"/>
      <c r="J232" s="12"/>
      <c r="K232" s="12"/>
      <c r="L232" s="12"/>
      <c r="M232" s="12"/>
      <c r="N232" s="10"/>
      <c r="O232" s="12"/>
      <c r="P232" s="10"/>
      <c r="Q232" s="10"/>
      <c r="R232" s="10"/>
      <c r="S232" s="10"/>
      <c r="T232" s="12"/>
      <c r="U232" s="12"/>
      <c r="W232" s="12"/>
      <c r="X232" s="12"/>
      <c r="Y232" s="12"/>
      <c r="Z232" s="12"/>
      <c r="AA232" s="12"/>
      <c r="AB232" s="12"/>
      <c r="AC232" s="12"/>
      <c r="AD232" s="12"/>
      <c r="AE232" s="12"/>
      <c r="AF232" s="12"/>
      <c r="AG232" s="12"/>
      <c r="AH232" s="12"/>
      <c r="AI232" s="10"/>
      <c r="AJ232" s="12"/>
      <c r="AK232" s="10"/>
      <c r="AL232" s="10"/>
      <c r="AM232" s="10"/>
      <c r="AN232" s="10"/>
      <c r="AO232" s="12"/>
      <c r="AP232" s="15"/>
      <c r="AQ232" s="15"/>
      <c r="AR232" s="15"/>
    </row>
    <row r="233" spans="2:44">
      <c r="B233" s="12"/>
      <c r="C233" s="12"/>
      <c r="D233" s="12"/>
      <c r="E233" s="12"/>
      <c r="F233" s="12"/>
      <c r="G233" s="12"/>
      <c r="H233" s="12"/>
      <c r="I233" s="12"/>
      <c r="J233" s="12"/>
      <c r="K233" s="12"/>
      <c r="L233" s="12"/>
      <c r="M233" s="12"/>
      <c r="N233" s="10"/>
      <c r="O233" s="12"/>
      <c r="P233" s="10"/>
      <c r="Q233" s="10"/>
      <c r="R233" s="10"/>
      <c r="S233" s="10"/>
      <c r="T233" s="12"/>
      <c r="U233" s="12"/>
      <c r="W233" s="12"/>
      <c r="X233" s="12"/>
      <c r="Y233" s="12"/>
      <c r="Z233" s="12"/>
      <c r="AA233" s="12"/>
      <c r="AB233" s="12"/>
      <c r="AC233" s="12"/>
      <c r="AD233" s="12"/>
      <c r="AE233" s="12"/>
      <c r="AF233" s="12"/>
      <c r="AG233" s="12"/>
      <c r="AH233" s="12"/>
      <c r="AI233" s="10"/>
      <c r="AJ233" s="12"/>
      <c r="AK233" s="10"/>
      <c r="AL233" s="10"/>
      <c r="AM233" s="10"/>
      <c r="AN233" s="10"/>
      <c r="AO233" s="12"/>
      <c r="AP233" s="15"/>
      <c r="AQ233" s="15"/>
      <c r="AR233" s="15"/>
    </row>
    <row r="234" spans="2:44">
      <c r="B234" s="12"/>
      <c r="C234" s="12"/>
      <c r="D234" s="12"/>
      <c r="E234" s="12"/>
      <c r="F234" s="12"/>
      <c r="G234" s="12"/>
      <c r="H234" s="12"/>
      <c r="I234" s="12"/>
      <c r="J234" s="12"/>
      <c r="K234" s="12"/>
      <c r="L234" s="12"/>
      <c r="M234" s="12"/>
      <c r="N234" s="10"/>
      <c r="O234" s="12"/>
      <c r="P234" s="10"/>
      <c r="Q234" s="10"/>
      <c r="R234" s="10"/>
      <c r="S234" s="10"/>
      <c r="T234" s="12"/>
      <c r="U234" s="12"/>
      <c r="W234" s="12"/>
      <c r="X234" s="12"/>
      <c r="Y234" s="12"/>
      <c r="Z234" s="12"/>
      <c r="AA234" s="12"/>
      <c r="AB234" s="12"/>
      <c r="AC234" s="12"/>
      <c r="AD234" s="12"/>
      <c r="AE234" s="12"/>
      <c r="AF234" s="12"/>
      <c r="AG234" s="12"/>
      <c r="AH234" s="12"/>
      <c r="AI234" s="10"/>
      <c r="AJ234" s="12"/>
      <c r="AK234" s="10"/>
      <c r="AL234" s="10"/>
      <c r="AM234" s="10"/>
      <c r="AN234" s="10"/>
      <c r="AO234" s="12"/>
      <c r="AP234" s="15"/>
      <c r="AQ234" s="15"/>
      <c r="AR234" s="15"/>
    </row>
    <row r="235" spans="2:44">
      <c r="B235" s="12"/>
      <c r="C235" s="12"/>
      <c r="D235" s="12"/>
      <c r="E235" s="12"/>
      <c r="F235" s="12"/>
      <c r="G235" s="12"/>
      <c r="H235" s="12"/>
      <c r="I235" s="12"/>
      <c r="J235" s="12"/>
      <c r="K235" s="12"/>
      <c r="L235" s="12"/>
      <c r="M235" s="12"/>
      <c r="N235" s="10"/>
      <c r="O235" s="12"/>
      <c r="P235" s="10"/>
      <c r="Q235" s="10"/>
      <c r="R235" s="10"/>
      <c r="S235" s="10"/>
      <c r="T235" s="12"/>
      <c r="U235" s="12"/>
      <c r="W235" s="12"/>
      <c r="X235" s="12"/>
      <c r="Y235" s="12"/>
      <c r="Z235" s="12"/>
      <c r="AA235" s="12"/>
      <c r="AB235" s="12"/>
      <c r="AC235" s="12"/>
      <c r="AD235" s="12"/>
      <c r="AE235" s="12"/>
      <c r="AF235" s="12"/>
      <c r="AG235" s="12"/>
      <c r="AH235" s="12"/>
      <c r="AI235" s="10"/>
      <c r="AJ235" s="12"/>
      <c r="AK235" s="10"/>
      <c r="AL235" s="10"/>
      <c r="AM235" s="10"/>
      <c r="AN235" s="10"/>
      <c r="AO235" s="12"/>
      <c r="AP235" s="15"/>
      <c r="AQ235" s="15"/>
      <c r="AR235" s="15"/>
    </row>
    <row r="236" spans="2:44">
      <c r="B236" s="12"/>
      <c r="C236" s="12"/>
      <c r="D236" s="12"/>
      <c r="E236" s="12"/>
      <c r="F236" s="12"/>
      <c r="G236" s="12"/>
      <c r="H236" s="12"/>
      <c r="I236" s="12"/>
      <c r="J236" s="12"/>
      <c r="K236" s="12"/>
      <c r="L236" s="12"/>
      <c r="M236" s="12"/>
      <c r="N236" s="10"/>
      <c r="O236" s="12"/>
      <c r="P236" s="10"/>
      <c r="Q236" s="10"/>
      <c r="R236" s="10"/>
      <c r="S236" s="10"/>
      <c r="T236" s="12"/>
      <c r="U236" s="12"/>
      <c r="W236" s="12"/>
      <c r="X236" s="12"/>
      <c r="Y236" s="12"/>
      <c r="Z236" s="12"/>
      <c r="AA236" s="12"/>
      <c r="AB236" s="12"/>
      <c r="AC236" s="12"/>
      <c r="AD236" s="12"/>
      <c r="AE236" s="12"/>
      <c r="AF236" s="12"/>
      <c r="AG236" s="12"/>
      <c r="AH236" s="12"/>
      <c r="AI236" s="10"/>
      <c r="AJ236" s="12"/>
      <c r="AK236" s="10"/>
      <c r="AL236" s="10"/>
      <c r="AM236" s="10"/>
      <c r="AN236" s="10"/>
      <c r="AO236" s="12"/>
      <c r="AP236" s="15"/>
      <c r="AQ236" s="15"/>
      <c r="AR236" s="15"/>
    </row>
    <row r="237" spans="2:44">
      <c r="B237" s="12"/>
      <c r="C237" s="12"/>
      <c r="D237" s="12"/>
      <c r="E237" s="12"/>
      <c r="F237" s="12"/>
      <c r="G237" s="12"/>
      <c r="H237" s="12"/>
      <c r="I237" s="12"/>
      <c r="J237" s="12"/>
      <c r="K237" s="12"/>
      <c r="L237" s="12"/>
      <c r="M237" s="12"/>
      <c r="N237" s="10"/>
      <c r="O237" s="12"/>
      <c r="P237" s="10"/>
      <c r="Q237" s="10"/>
      <c r="R237" s="10"/>
      <c r="S237" s="10"/>
      <c r="T237" s="12"/>
      <c r="U237" s="12"/>
      <c r="W237" s="12"/>
      <c r="X237" s="12"/>
      <c r="Y237" s="12"/>
      <c r="Z237" s="12"/>
      <c r="AA237" s="12"/>
      <c r="AB237" s="12"/>
      <c r="AC237" s="12"/>
      <c r="AD237" s="12"/>
      <c r="AE237" s="12"/>
      <c r="AF237" s="12"/>
      <c r="AG237" s="12"/>
      <c r="AH237" s="12"/>
      <c r="AI237" s="10"/>
      <c r="AJ237" s="12"/>
      <c r="AK237" s="10"/>
      <c r="AL237" s="10"/>
      <c r="AM237" s="10"/>
      <c r="AN237" s="10"/>
      <c r="AO237" s="12"/>
      <c r="AP237" s="15"/>
      <c r="AQ237" s="15"/>
      <c r="AR237" s="15"/>
    </row>
  </sheetData>
  <sheetProtection algorithmName="SHA-512" hashValue="AHorqE56ZbY5FCN+8gD+D7/cInYRZhbl6hHfxO/VgSjCgkfDrP82hKTJTo97eWMmiMivGkoPqfpvuyMu5s/Zhw==" saltValue="qSxasubvmz6dlHxFdhixPQ==" spinCount="100000" sheet="1" formatCells="0"/>
  <protectedRanges>
    <protectedRange sqref="F4:M4" name="西暦"/>
    <protectedRange sqref="E1 K1 T1:U1 AO1 BK1" name="記入範囲１"/>
    <protectedRange sqref="BE21 BE101:BE104 BE12:BE18 AV21:BC21 AV91:BC93 BE91:BE93 AV106:BC108 BE106:BE108 O69:O72 AA10:AH14 AJ10:AJ14 AA23:AH25 AJ23:AJ25 AA33:AH33 AJ33 AA44:AH47 AJ44:AJ47 AA27:AH29 AJ27:AJ29 AA31:AH31 AJ31 AA20:AH21 AJ20:AJ21 AA16:AH18 AJ16:AJ18 AA35:AH40 AJ35:AJ40 AV23:BC24 BE23:BE24 AV86:BC89 BE86:BE89 AV95:BC99 BE95:BE99 AV101:BC104 AJ51 AV12:BC18 F70:M71 O67 AV26:BC28 BE26:BE28 BE30:BE32 AV30:BC32 AV41:BC53 BE41:BE53 AV34:BC38 BE34:BE38 AV55:BC61 BE55:BE61 AV63:BC70 BE63:BE74 F74:M79 O74:O79 F36:M43 O36:O43 O47:O51 O34 F47:M51 H35:M35 F34:M34 F46:G46 I46:M46" name="範囲2"/>
    <protectedRange sqref="BJ30 BJ34:BJ36" name="第2外国語"/>
    <protectedRange sqref="AA66:AH72 AJ66:AJ72 AJ54:AJ64 AA54:AH64" name="範囲3_2"/>
    <protectedRange sqref="F12:M16 O12:O16 O18:O20 F18:M20 F22:M24 O22:O24 O26:O28 F26:M28 F30:M31 O30:O31" name="範囲2_1"/>
  </protectedRanges>
  <mergeCells count="134">
    <mergeCell ref="BJ69:BJ70"/>
    <mergeCell ref="AV8:BC8"/>
    <mergeCell ref="F9:M9"/>
    <mergeCell ref="Y9:Y33"/>
    <mergeCell ref="AS9:AT10"/>
    <mergeCell ref="BH58:BH61"/>
    <mergeCell ref="BJ58:BJ61"/>
    <mergeCell ref="BH66:BH68"/>
    <mergeCell ref="BH50:BH54"/>
    <mergeCell ref="X52:X72"/>
    <mergeCell ref="Y52:AJ52"/>
    <mergeCell ref="AS33:AT70"/>
    <mergeCell ref="AY33:AZ33"/>
    <mergeCell ref="BB33:BC33"/>
    <mergeCell ref="Y34:Y47"/>
    <mergeCell ref="BH40:BH41"/>
    <mergeCell ref="BH42:BH43"/>
    <mergeCell ref="BH44:BH46"/>
    <mergeCell ref="C72:T76"/>
    <mergeCell ref="D11:D16"/>
    <mergeCell ref="D55:D70"/>
    <mergeCell ref="E68:N68"/>
    <mergeCell ref="D33:D43"/>
    <mergeCell ref="AR8:AR70"/>
    <mergeCell ref="BM10:BU10"/>
    <mergeCell ref="AS11:AS24"/>
    <mergeCell ref="AV11:BC11"/>
    <mergeCell ref="AY12:AZ12"/>
    <mergeCell ref="BH38:BH39"/>
    <mergeCell ref="BB12:BC12"/>
    <mergeCell ref="AY19:AZ19"/>
    <mergeCell ref="BB19:BC19"/>
    <mergeCell ref="AT22:AT24"/>
    <mergeCell ref="AY22:AZ22"/>
    <mergeCell ref="BB22:BC22"/>
    <mergeCell ref="AS25:AT32"/>
    <mergeCell ref="AV25:AX25"/>
    <mergeCell ref="AY25:AZ25"/>
    <mergeCell ref="BB25:BC25"/>
    <mergeCell ref="X8:X47"/>
    <mergeCell ref="AA8:AH8"/>
    <mergeCell ref="S3:S6"/>
    <mergeCell ref="T3:T5"/>
    <mergeCell ref="W3:Z3"/>
    <mergeCell ref="AA3:AH3"/>
    <mergeCell ref="AI3:AI6"/>
    <mergeCell ref="AE4:AF4"/>
    <mergeCell ref="AE5:AF5"/>
    <mergeCell ref="AG4:AH4"/>
    <mergeCell ref="AG32:AH32"/>
    <mergeCell ref="AG33:AH33"/>
    <mergeCell ref="B8:B51"/>
    <mergeCell ref="P64:R64"/>
    <mergeCell ref="O60:T62"/>
    <mergeCell ref="O56:T56"/>
    <mergeCell ref="O57:T57"/>
    <mergeCell ref="O58:T58"/>
    <mergeCell ref="S64:T65"/>
    <mergeCell ref="D45:D51"/>
    <mergeCell ref="C32:C51"/>
    <mergeCell ref="C10:C31"/>
    <mergeCell ref="D29:D31"/>
    <mergeCell ref="D25:D28"/>
    <mergeCell ref="D17:D20"/>
    <mergeCell ref="E55:I55"/>
    <mergeCell ref="L55:N55"/>
    <mergeCell ref="O59:T59"/>
    <mergeCell ref="F8:M8"/>
    <mergeCell ref="F10:N10"/>
    <mergeCell ref="AV3:BC3"/>
    <mergeCell ref="AK3:AK6"/>
    <mergeCell ref="AL3:AL6"/>
    <mergeCell ref="AM3:AM6"/>
    <mergeCell ref="BD3:BD6"/>
    <mergeCell ref="BE3:BE7"/>
    <mergeCell ref="BF3:BF6"/>
    <mergeCell ref="BG3:BG6"/>
    <mergeCell ref="BH3:BH5"/>
    <mergeCell ref="AV4:AW4"/>
    <mergeCell ref="AX4:AY4"/>
    <mergeCell ref="AZ4:BA4"/>
    <mergeCell ref="BB4:BC4"/>
    <mergeCell ref="AV5:AW5"/>
    <mergeCell ref="AX5:AY5"/>
    <mergeCell ref="AZ5:BA5"/>
    <mergeCell ref="BB5:BC5"/>
    <mergeCell ref="AN3:AN6"/>
    <mergeCell ref="C6:E6"/>
    <mergeCell ref="X6:Z6"/>
    <mergeCell ref="AS6:AU6"/>
    <mergeCell ref="F5:G5"/>
    <mergeCell ref="H5:I5"/>
    <mergeCell ref="J5:K5"/>
    <mergeCell ref="L5:M5"/>
    <mergeCell ref="AA5:AB5"/>
    <mergeCell ref="AC5:AD5"/>
    <mergeCell ref="AO3:AO6"/>
    <mergeCell ref="AR3:AU3"/>
    <mergeCell ref="AR4:AU5"/>
    <mergeCell ref="H4:I4"/>
    <mergeCell ref="J4:K4"/>
    <mergeCell ref="L4:M4"/>
    <mergeCell ref="W4:Z5"/>
    <mergeCell ref="AA4:AB4"/>
    <mergeCell ref="AC4:AD4"/>
    <mergeCell ref="AG5:AH5"/>
    <mergeCell ref="AJ3:AJ7"/>
    <mergeCell ref="B4:E5"/>
    <mergeCell ref="F7:M7"/>
    <mergeCell ref="F4:G4"/>
    <mergeCell ref="AZ1:BE1"/>
    <mergeCell ref="BG1:BH1"/>
    <mergeCell ref="BI1:BJ1"/>
    <mergeCell ref="B3:E3"/>
    <mergeCell ref="F3:M3"/>
    <mergeCell ref="N3:N6"/>
    <mergeCell ref="O3:O6"/>
    <mergeCell ref="P3:P6"/>
    <mergeCell ref="Q3:Q6"/>
    <mergeCell ref="R3:R5"/>
    <mergeCell ref="AB1:AE1"/>
    <mergeCell ref="AF1:AK1"/>
    <mergeCell ref="AL1:AM1"/>
    <mergeCell ref="AN1:AO1"/>
    <mergeCell ref="AR1:AT1"/>
    <mergeCell ref="AV1:AY1"/>
    <mergeCell ref="B1:D1"/>
    <mergeCell ref="G1:J1"/>
    <mergeCell ref="K1:P1"/>
    <mergeCell ref="Q1:R1"/>
    <mergeCell ref="S1:T1"/>
    <mergeCell ref="W1:Y1"/>
    <mergeCell ref="BI3:BI6"/>
    <mergeCell ref="BJ3:BJ5"/>
  </mergeCells>
  <phoneticPr fontId="1"/>
  <pageMargins left="0.79" right="0.35" top="0.52" bottom="0.18" header="0.17" footer="0.17"/>
  <pageSetup paperSize="9" scale="83" fitToHeight="0" orientation="portrait" r:id="rId1"/>
  <colBreaks count="3" manualBreakCount="3">
    <brk id="21" max="76" man="1"/>
    <brk id="42" max="76" man="1"/>
    <brk id="63" max="76"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7B802-7D86-40D4-906E-1AD34715B0CA}">
  <sheetPr>
    <tabColor rgb="FF99FF66"/>
  </sheetPr>
  <dimension ref="A1:BZ235"/>
  <sheetViews>
    <sheetView zoomScale="70" zoomScaleNormal="70" zoomScaleSheetLayoutView="85" workbookViewId="0">
      <selection activeCell="P65" sqref="P65"/>
    </sheetView>
  </sheetViews>
  <sheetFormatPr defaultRowHeight="13.5"/>
  <cols>
    <col min="1" max="1" width="0.75" style="2" customWidth="1"/>
    <col min="2" max="3" width="3.125" style="2" customWidth="1"/>
    <col min="4" max="4" width="3.5" style="2" customWidth="1"/>
    <col min="5" max="5" width="16.5" style="2" customWidth="1"/>
    <col min="6" max="13" width="2.75" style="2" customWidth="1"/>
    <col min="14" max="14" width="3.25" style="47" customWidth="1"/>
    <col min="15" max="15" width="3.625" style="2" customWidth="1"/>
    <col min="16" max="16" width="3.75" style="47" customWidth="1"/>
    <col min="17" max="17" width="3.875" style="47" customWidth="1"/>
    <col min="18" max="18" width="11.5" style="47" customWidth="1"/>
    <col min="19" max="19" width="3.625" style="47" customWidth="1"/>
    <col min="20" max="20" width="9.25" style="2" customWidth="1"/>
    <col min="21" max="21" width="1.25" style="42" customWidth="1"/>
    <col min="22" max="22" width="1.25" style="2" customWidth="1"/>
    <col min="23" max="23" width="2.75" style="2" customWidth="1"/>
    <col min="24" max="24" width="3.625" style="2" customWidth="1"/>
    <col min="25" max="25" width="3.5" style="2" customWidth="1"/>
    <col min="26" max="26" width="20.375" style="2" customWidth="1"/>
    <col min="27" max="34" width="2.75" style="2" customWidth="1"/>
    <col min="35" max="35" width="3.25" style="47" customWidth="1"/>
    <col min="36" max="36" width="3.625" style="2" customWidth="1"/>
    <col min="37" max="37" width="3.75" style="47" customWidth="1"/>
    <col min="38" max="38" width="3.875" style="47" customWidth="1"/>
    <col min="39" max="39" width="11.5" style="47" customWidth="1"/>
    <col min="40" max="40" width="3.625" style="47" customWidth="1"/>
    <col min="41" max="41" width="8" style="2" customWidth="1"/>
    <col min="42" max="43" width="1.875" style="17" customWidth="1"/>
    <col min="44" max="44" width="2.75" style="17" customWidth="1"/>
    <col min="45" max="45" width="3.25" style="17" customWidth="1"/>
    <col min="46" max="46" width="3.25" style="2" customWidth="1"/>
    <col min="47" max="47" width="18" style="118" customWidth="1"/>
    <col min="48" max="55" width="2.625" style="2" customWidth="1"/>
    <col min="56" max="56" width="3" style="2" customWidth="1"/>
    <col min="57" max="57" width="3.625" style="2" customWidth="1"/>
    <col min="58" max="58" width="4" style="2" customWidth="1"/>
    <col min="59" max="59" width="3.375" style="2" customWidth="1"/>
    <col min="60" max="60" width="10" style="42" customWidth="1"/>
    <col min="61" max="61" width="3.75" style="2" customWidth="1"/>
    <col min="62" max="62" width="11.125" style="2" customWidth="1"/>
    <col min="63" max="63" width="19.75" style="42" customWidth="1"/>
    <col min="64" max="64" width="1.75" style="2" customWidth="1"/>
    <col min="65" max="65" width="4.5" style="2" customWidth="1"/>
    <col min="66" max="67" width="1.375" style="2" customWidth="1"/>
    <col min="68" max="68" width="16.125" style="2" customWidth="1"/>
    <col min="69" max="69" width="10.25" style="2" customWidth="1"/>
    <col min="70" max="71" width="2.75" style="2" customWidth="1"/>
    <col min="72" max="73" width="3.375" style="2" customWidth="1"/>
    <col min="74" max="74" width="0.625" style="2" customWidth="1"/>
    <col min="75" max="75" width="13.5" style="2" customWidth="1"/>
    <col min="76" max="76" width="8.375" style="2" customWidth="1"/>
    <col min="77" max="16384" width="9" style="2"/>
  </cols>
  <sheetData>
    <row r="1" spans="1:78" s="69" customFormat="1" ht="16.5" customHeight="1" thickTop="1" thickBot="1">
      <c r="B1" s="2208" t="s">
        <v>60</v>
      </c>
      <c r="C1" s="2208"/>
      <c r="D1" s="2208"/>
      <c r="E1" s="110"/>
      <c r="F1" s="70"/>
      <c r="G1" s="2208" t="s">
        <v>61</v>
      </c>
      <c r="H1" s="2208"/>
      <c r="I1" s="2208"/>
      <c r="J1" s="2208"/>
      <c r="K1" s="2210"/>
      <c r="L1" s="2211"/>
      <c r="M1" s="2211"/>
      <c r="N1" s="2211"/>
      <c r="O1" s="2211"/>
      <c r="P1" s="2212"/>
      <c r="Q1" s="2213" t="s">
        <v>87</v>
      </c>
      <c r="R1" s="2214"/>
      <c r="S1" s="2023"/>
      <c r="T1" s="2024"/>
      <c r="U1" s="388"/>
      <c r="W1" s="2208" t="s">
        <v>60</v>
      </c>
      <c r="X1" s="2208"/>
      <c r="Y1" s="2208"/>
      <c r="Z1" s="156" t="str">
        <f>IF($E1&lt;&gt;"",$E1,"")</f>
        <v/>
      </c>
      <c r="AA1" s="70"/>
      <c r="AB1" s="2208" t="s">
        <v>61</v>
      </c>
      <c r="AC1" s="2208"/>
      <c r="AD1" s="2208"/>
      <c r="AE1" s="2208"/>
      <c r="AF1" s="2209" t="str">
        <f>IF($K1&lt;&gt;"",$K1,"")</f>
        <v/>
      </c>
      <c r="AG1" s="2209"/>
      <c r="AH1" s="2209"/>
      <c r="AI1" s="2209"/>
      <c r="AJ1" s="2209"/>
      <c r="AK1" s="2209"/>
      <c r="AL1" s="2208" t="s">
        <v>87</v>
      </c>
      <c r="AM1" s="2208"/>
      <c r="AN1" s="2009" t="str">
        <f>IF($S1&lt;&gt;"",$S1,"")</f>
        <v/>
      </c>
      <c r="AO1" s="2009"/>
      <c r="AR1" s="2208" t="s">
        <v>60</v>
      </c>
      <c r="AS1" s="2208"/>
      <c r="AT1" s="2208"/>
      <c r="AU1" s="156" t="str">
        <f>IF($E1&lt;&gt;"",$E1,"")</f>
        <v/>
      </c>
      <c r="AV1" s="2208" t="s">
        <v>61</v>
      </c>
      <c r="AW1" s="2208"/>
      <c r="AX1" s="2208"/>
      <c r="AY1" s="2208"/>
      <c r="AZ1" s="2209" t="str">
        <f>IF($K1&lt;&gt;"",$K1,"")</f>
        <v/>
      </c>
      <c r="BA1" s="2209"/>
      <c r="BB1" s="2209"/>
      <c r="BC1" s="2209"/>
      <c r="BD1" s="2209"/>
      <c r="BE1" s="2209"/>
      <c r="BF1" s="70"/>
      <c r="BG1" s="2208" t="s">
        <v>59</v>
      </c>
      <c r="BH1" s="2208"/>
      <c r="BI1" s="2009" t="str">
        <f>IF($S1&lt;&gt;"",$S1,"")</f>
        <v/>
      </c>
      <c r="BJ1" s="2009"/>
      <c r="BK1" s="1030"/>
    </row>
    <row r="2" spans="1:78" ht="4.5" customHeight="1" thickTop="1" thickBot="1">
      <c r="F2" s="37"/>
      <c r="G2" s="37"/>
      <c r="H2" s="37"/>
      <c r="I2" s="37"/>
      <c r="J2" s="37"/>
      <c r="K2" s="37"/>
      <c r="L2" s="37"/>
      <c r="M2" s="37"/>
      <c r="N2" s="661"/>
      <c r="O2" s="36"/>
      <c r="P2" s="661"/>
      <c r="Q2" s="661"/>
      <c r="R2" s="661"/>
      <c r="S2" s="661"/>
      <c r="T2" s="37"/>
      <c r="U2" s="12"/>
      <c r="AA2" s="37"/>
      <c r="AB2" s="37"/>
      <c r="AC2" s="37"/>
      <c r="AD2" s="37"/>
      <c r="AE2" s="37"/>
      <c r="AF2" s="37"/>
      <c r="AG2" s="37"/>
      <c r="AH2" s="37"/>
      <c r="AI2" s="661"/>
      <c r="AJ2" s="36"/>
      <c r="AK2" s="661"/>
      <c r="AL2" s="661"/>
      <c r="AM2" s="661"/>
      <c r="AN2" s="661"/>
      <c r="AO2" s="37"/>
      <c r="AR2" s="38"/>
      <c r="AS2" s="38"/>
      <c r="AT2" s="37"/>
      <c r="AU2" s="115"/>
      <c r="AV2" s="37"/>
      <c r="AW2" s="37"/>
      <c r="AX2" s="37"/>
      <c r="AY2" s="37"/>
      <c r="AZ2" s="37"/>
      <c r="BA2" s="37"/>
      <c r="BB2" s="37"/>
      <c r="BC2" s="37"/>
      <c r="BD2" s="37"/>
      <c r="BE2" s="36"/>
      <c r="BF2" s="37"/>
      <c r="BG2" s="37"/>
      <c r="BH2" s="120"/>
      <c r="BI2" s="37"/>
      <c r="BJ2" s="51"/>
      <c r="BK2" s="12"/>
    </row>
    <row r="3" spans="1:78" ht="14.25" customHeight="1" thickTop="1" thickBot="1">
      <c r="A3" s="39"/>
      <c r="B3" s="2387" t="s">
        <v>317</v>
      </c>
      <c r="C3" s="2388"/>
      <c r="D3" s="2388"/>
      <c r="E3" s="2389"/>
      <c r="F3" s="2390" t="s">
        <v>103</v>
      </c>
      <c r="G3" s="2391"/>
      <c r="H3" s="2391"/>
      <c r="I3" s="2391"/>
      <c r="J3" s="2391"/>
      <c r="K3" s="2391"/>
      <c r="L3" s="2391"/>
      <c r="M3" s="2392"/>
      <c r="N3" s="2372" t="s">
        <v>1</v>
      </c>
      <c r="O3" s="2165" t="s">
        <v>95</v>
      </c>
      <c r="P3" s="2258" t="s">
        <v>40</v>
      </c>
      <c r="Q3" s="2191" t="s">
        <v>0</v>
      </c>
      <c r="R3" s="1990" t="s">
        <v>100</v>
      </c>
      <c r="S3" s="2199" t="s">
        <v>7</v>
      </c>
      <c r="T3" s="1961" t="s">
        <v>300</v>
      </c>
      <c r="U3" s="389"/>
      <c r="V3" s="39"/>
      <c r="W3" s="2366" t="str">
        <f>$B$3</f>
        <v>2020年度入学生</v>
      </c>
      <c r="X3" s="2367"/>
      <c r="Y3" s="2367"/>
      <c r="Z3" s="2368"/>
      <c r="AA3" s="2369" t="s">
        <v>103</v>
      </c>
      <c r="AB3" s="2370"/>
      <c r="AC3" s="2370"/>
      <c r="AD3" s="2370"/>
      <c r="AE3" s="2370"/>
      <c r="AF3" s="2370"/>
      <c r="AG3" s="2370"/>
      <c r="AH3" s="2371"/>
      <c r="AI3" s="2372" t="s">
        <v>1</v>
      </c>
      <c r="AJ3" s="2165" t="s">
        <v>95</v>
      </c>
      <c r="AK3" s="2258" t="s">
        <v>40</v>
      </c>
      <c r="AL3" s="2191" t="s">
        <v>0</v>
      </c>
      <c r="AM3" s="2196"/>
      <c r="AN3" s="2199" t="s">
        <v>7</v>
      </c>
      <c r="AO3" s="2202"/>
      <c r="AP3" s="18"/>
      <c r="AQ3" s="40"/>
      <c r="AR3" s="2366" t="str">
        <f>$B$3</f>
        <v>2020年度入学生</v>
      </c>
      <c r="AS3" s="2367"/>
      <c r="AT3" s="2367"/>
      <c r="AU3" s="2368"/>
      <c r="AV3" s="2369" t="s">
        <v>103</v>
      </c>
      <c r="AW3" s="2370"/>
      <c r="AX3" s="2370"/>
      <c r="AY3" s="2370"/>
      <c r="AZ3" s="2370"/>
      <c r="BA3" s="2370"/>
      <c r="BB3" s="2370"/>
      <c r="BC3" s="2371"/>
      <c r="BD3" s="2377" t="s">
        <v>1</v>
      </c>
      <c r="BE3" s="2165" t="s">
        <v>95</v>
      </c>
      <c r="BF3" s="2258" t="s">
        <v>40</v>
      </c>
      <c r="BG3" s="2191" t="s">
        <v>0</v>
      </c>
      <c r="BH3" s="2223" t="s">
        <v>93</v>
      </c>
      <c r="BI3" s="2215" t="s">
        <v>7</v>
      </c>
      <c r="BJ3" s="2218" t="s">
        <v>99</v>
      </c>
      <c r="BK3" s="166"/>
    </row>
    <row r="4" spans="1:78" ht="14.25" customHeight="1" thickTop="1" thickBot="1">
      <c r="A4" s="39"/>
      <c r="B4" s="2357" t="s">
        <v>277</v>
      </c>
      <c r="C4" s="2358"/>
      <c r="D4" s="2358"/>
      <c r="E4" s="2358"/>
      <c r="F4" s="2001">
        <v>2020</v>
      </c>
      <c r="G4" s="2002"/>
      <c r="H4" s="2003">
        <v>2021</v>
      </c>
      <c r="I4" s="2002"/>
      <c r="J4" s="2003">
        <v>2022</v>
      </c>
      <c r="K4" s="2002"/>
      <c r="L4" s="2003">
        <v>2023</v>
      </c>
      <c r="M4" s="2004"/>
      <c r="N4" s="2372"/>
      <c r="O4" s="2166"/>
      <c r="P4" s="2259"/>
      <c r="Q4" s="2192"/>
      <c r="R4" s="1991"/>
      <c r="S4" s="2200"/>
      <c r="T4" s="1962"/>
      <c r="U4" s="389"/>
      <c r="V4" s="39"/>
      <c r="W4" s="2357" t="str">
        <f>$B$4</f>
        <v>システム理化学科
物理物質システムコース</v>
      </c>
      <c r="X4" s="2358"/>
      <c r="Y4" s="2358"/>
      <c r="Z4" s="2359"/>
      <c r="AA4" s="2360">
        <f>F4</f>
        <v>2020</v>
      </c>
      <c r="AB4" s="2361"/>
      <c r="AC4" s="2362">
        <f>H4</f>
        <v>2021</v>
      </c>
      <c r="AD4" s="2361"/>
      <c r="AE4" s="2362">
        <f>J4</f>
        <v>2022</v>
      </c>
      <c r="AF4" s="2361"/>
      <c r="AG4" s="2362">
        <f>L4</f>
        <v>2023</v>
      </c>
      <c r="AH4" s="2361"/>
      <c r="AI4" s="2372"/>
      <c r="AJ4" s="2166"/>
      <c r="AK4" s="2259"/>
      <c r="AL4" s="2192"/>
      <c r="AM4" s="2197"/>
      <c r="AN4" s="2200"/>
      <c r="AO4" s="2203"/>
      <c r="AP4" s="18"/>
      <c r="AQ4" s="40"/>
      <c r="AR4" s="2357" t="str">
        <f>$B$4</f>
        <v>システム理化学科
物理物質システムコース</v>
      </c>
      <c r="AS4" s="2358"/>
      <c r="AT4" s="2358"/>
      <c r="AU4" s="2359"/>
      <c r="AV4" s="2360">
        <f>F4</f>
        <v>2020</v>
      </c>
      <c r="AW4" s="2361"/>
      <c r="AX4" s="2362">
        <f>H4</f>
        <v>2021</v>
      </c>
      <c r="AY4" s="2361"/>
      <c r="AZ4" s="2362">
        <f>J4</f>
        <v>2022</v>
      </c>
      <c r="BA4" s="2361"/>
      <c r="BB4" s="2362">
        <f>L4</f>
        <v>2023</v>
      </c>
      <c r="BC4" s="2361"/>
      <c r="BD4" s="2378"/>
      <c r="BE4" s="2166"/>
      <c r="BF4" s="2259"/>
      <c r="BG4" s="2192"/>
      <c r="BH4" s="2224"/>
      <c r="BI4" s="2216"/>
      <c r="BJ4" s="2219"/>
      <c r="BK4" s="166"/>
    </row>
    <row r="5" spans="1:78" ht="15.75" customHeight="1" thickTop="1" thickBot="1">
      <c r="A5" s="39"/>
      <c r="B5" s="2357"/>
      <c r="C5" s="2358"/>
      <c r="D5" s="2358"/>
      <c r="E5" s="2358"/>
      <c r="F5" s="2380" t="s">
        <v>104</v>
      </c>
      <c r="G5" s="2381"/>
      <c r="H5" s="2382" t="s">
        <v>105</v>
      </c>
      <c r="I5" s="2383"/>
      <c r="J5" s="2382" t="s">
        <v>106</v>
      </c>
      <c r="K5" s="2383"/>
      <c r="L5" s="2382" t="s">
        <v>107</v>
      </c>
      <c r="M5" s="2383"/>
      <c r="N5" s="2372"/>
      <c r="O5" s="2166"/>
      <c r="P5" s="2259"/>
      <c r="Q5" s="2192"/>
      <c r="R5" s="1991"/>
      <c r="S5" s="2200"/>
      <c r="T5" s="1962"/>
      <c r="U5" s="389"/>
      <c r="V5" s="39"/>
      <c r="W5" s="2357"/>
      <c r="X5" s="2358"/>
      <c r="Y5" s="2358"/>
      <c r="Z5" s="2359"/>
      <c r="AA5" s="2374" t="s">
        <v>104</v>
      </c>
      <c r="AB5" s="2375"/>
      <c r="AC5" s="2374" t="s">
        <v>105</v>
      </c>
      <c r="AD5" s="2375"/>
      <c r="AE5" s="2374" t="s">
        <v>106</v>
      </c>
      <c r="AF5" s="2375"/>
      <c r="AG5" s="2374" t="s">
        <v>107</v>
      </c>
      <c r="AH5" s="2375"/>
      <c r="AI5" s="2372"/>
      <c r="AJ5" s="2166"/>
      <c r="AK5" s="2259"/>
      <c r="AL5" s="2192"/>
      <c r="AM5" s="2197"/>
      <c r="AN5" s="2200"/>
      <c r="AO5" s="2203"/>
      <c r="AP5" s="18"/>
      <c r="AQ5" s="40"/>
      <c r="AR5" s="2357"/>
      <c r="AS5" s="2358"/>
      <c r="AT5" s="2358"/>
      <c r="AU5" s="2359"/>
      <c r="AV5" s="2376" t="s">
        <v>104</v>
      </c>
      <c r="AW5" s="2375"/>
      <c r="AX5" s="2374" t="s">
        <v>105</v>
      </c>
      <c r="AY5" s="2375"/>
      <c r="AZ5" s="2374" t="s">
        <v>106</v>
      </c>
      <c r="BA5" s="2375"/>
      <c r="BB5" s="2374" t="s">
        <v>107</v>
      </c>
      <c r="BC5" s="2375"/>
      <c r="BD5" s="2378"/>
      <c r="BE5" s="2166"/>
      <c r="BF5" s="2259"/>
      <c r="BG5" s="2192"/>
      <c r="BH5" s="2224"/>
      <c r="BI5" s="2216"/>
      <c r="BJ5" s="2219"/>
      <c r="BK5" s="166"/>
    </row>
    <row r="6" spans="1:78" ht="15" customHeight="1" thickTop="1" thickBot="1">
      <c r="A6" s="39"/>
      <c r="B6" s="952"/>
      <c r="C6" s="2172" t="s">
        <v>287</v>
      </c>
      <c r="D6" s="2173"/>
      <c r="E6" s="2174"/>
      <c r="F6" s="1141" t="s">
        <v>13</v>
      </c>
      <c r="G6" s="1142" t="s">
        <v>12</v>
      </c>
      <c r="H6" s="1143" t="s">
        <v>13</v>
      </c>
      <c r="I6" s="1142" t="s">
        <v>12</v>
      </c>
      <c r="J6" s="1143" t="s">
        <v>13</v>
      </c>
      <c r="K6" s="1142" t="s">
        <v>12</v>
      </c>
      <c r="L6" s="1143" t="s">
        <v>13</v>
      </c>
      <c r="M6" s="1144" t="s">
        <v>12</v>
      </c>
      <c r="N6" s="2373"/>
      <c r="O6" s="2188"/>
      <c r="P6" s="2259"/>
      <c r="Q6" s="2193"/>
      <c r="R6" s="1139" t="str">
        <f>IF(AND(R7="OK",R8="OK",AM8="OK",BH6="OK"),"OK","未充足")</f>
        <v>未充足</v>
      </c>
      <c r="S6" s="2207"/>
      <c r="T6" s="1123" t="str">
        <f>IF(AND(T7="OK",T8="OK",T10="OK",T32="OK",AO8="OK",AO9="OK",AO34="OK",BJ6="OK"),"OK","未充足")</f>
        <v>未充足</v>
      </c>
      <c r="U6" s="390"/>
      <c r="V6" s="39"/>
      <c r="W6" s="949"/>
      <c r="X6" s="2363" t="str">
        <f>$C$6</f>
        <v>記録 | シミュレーション</v>
      </c>
      <c r="Y6" s="2364"/>
      <c r="Z6" s="2365"/>
      <c r="AA6" s="1145" t="s">
        <v>13</v>
      </c>
      <c r="AB6" s="1142" t="s">
        <v>12</v>
      </c>
      <c r="AC6" s="1146" t="s">
        <v>13</v>
      </c>
      <c r="AD6" s="1147" t="s">
        <v>12</v>
      </c>
      <c r="AE6" s="1146" t="s">
        <v>13</v>
      </c>
      <c r="AF6" s="1147" t="s">
        <v>12</v>
      </c>
      <c r="AG6" s="1146" t="s">
        <v>13</v>
      </c>
      <c r="AH6" s="1147" t="s">
        <v>12</v>
      </c>
      <c r="AI6" s="2373"/>
      <c r="AJ6" s="2166"/>
      <c r="AK6" s="2260"/>
      <c r="AL6" s="2193"/>
      <c r="AM6" s="2198"/>
      <c r="AN6" s="2201"/>
      <c r="AO6" s="2204"/>
      <c r="AP6" s="18"/>
      <c r="AQ6" s="40"/>
      <c r="AR6" s="955"/>
      <c r="AS6" s="2384" t="str">
        <f>$C$6</f>
        <v>記録 | シミュレーション</v>
      </c>
      <c r="AT6" s="2385"/>
      <c r="AU6" s="2386"/>
      <c r="AV6" s="1145" t="s">
        <v>13</v>
      </c>
      <c r="AW6" s="1147" t="s">
        <v>12</v>
      </c>
      <c r="AX6" s="1146" t="s">
        <v>13</v>
      </c>
      <c r="AY6" s="1147" t="s">
        <v>12</v>
      </c>
      <c r="AZ6" s="1146" t="s">
        <v>13</v>
      </c>
      <c r="BA6" s="1147" t="s">
        <v>12</v>
      </c>
      <c r="BB6" s="1146" t="s">
        <v>13</v>
      </c>
      <c r="BC6" s="925" t="s">
        <v>12</v>
      </c>
      <c r="BD6" s="2379"/>
      <c r="BE6" s="2166"/>
      <c r="BF6" s="2260"/>
      <c r="BG6" s="2193"/>
      <c r="BH6" s="158" t="str">
        <f>IF(AND(BH8="OK",BH9="OK",BH11="OK",BH19="OK",BH22="OK",BH25="OK",BH33="OK"),"OK","未充足")</f>
        <v>未充足</v>
      </c>
      <c r="BI6" s="2217"/>
      <c r="BJ6" s="171" t="str">
        <f>IF(AND(BJ8="OK",BJ10="OK",BJ11="OK",BJ19="OK",BJ22="OK",BJ25="OK",BJ33="OK"),"OK","未充足")</f>
        <v>未充足</v>
      </c>
      <c r="BK6" s="167"/>
    </row>
    <row r="7" spans="1:78" ht="14.25" customHeight="1" thickBot="1">
      <c r="A7" s="39"/>
      <c r="B7" s="951"/>
      <c r="C7" s="611"/>
      <c r="D7" s="377"/>
      <c r="E7" s="950" t="s">
        <v>51</v>
      </c>
      <c r="F7" s="2007" t="s">
        <v>312</v>
      </c>
      <c r="G7" s="2008"/>
      <c r="H7" s="2008"/>
      <c r="I7" s="2008"/>
      <c r="J7" s="2008"/>
      <c r="K7" s="2008"/>
      <c r="L7" s="2008"/>
      <c r="M7" s="2008"/>
      <c r="N7" s="377"/>
      <c r="O7" s="378"/>
      <c r="P7" s="134">
        <f>$P$8+$AK$8+$BF$8+P44</f>
        <v>0</v>
      </c>
      <c r="Q7" s="7">
        <f>Q8+AL8+BG8</f>
        <v>129</v>
      </c>
      <c r="R7" s="560" t="str">
        <f>IF(P7&gt;=Q7,"OK","未充足")</f>
        <v>未充足</v>
      </c>
      <c r="S7" s="7">
        <f>S8+AN8+BI8</f>
        <v>94</v>
      </c>
      <c r="T7" s="478" t="str">
        <f>IF(P7&gt;=S7,"OK","未充足")</f>
        <v>未充足</v>
      </c>
      <c r="U7" s="391"/>
      <c r="V7" s="36"/>
      <c r="W7" s="953"/>
      <c r="X7" s="499"/>
      <c r="Y7" s="499"/>
      <c r="Z7" s="500"/>
      <c r="AA7" s="499"/>
      <c r="AB7" s="499"/>
      <c r="AC7" s="499"/>
      <c r="AD7" s="499"/>
      <c r="AE7" s="499"/>
      <c r="AF7" s="499"/>
      <c r="AG7" s="499"/>
      <c r="AH7" s="499"/>
      <c r="AI7" s="501"/>
      <c r="AJ7" s="2167"/>
      <c r="AK7" s="502"/>
      <c r="AL7" s="645"/>
      <c r="AM7" s="644"/>
      <c r="AN7" s="647"/>
      <c r="AO7" s="646"/>
      <c r="AP7" s="18"/>
      <c r="AQ7" s="40"/>
      <c r="AR7" s="38"/>
      <c r="AS7" s="38"/>
      <c r="AT7" s="120"/>
      <c r="AU7" s="144"/>
      <c r="AV7" s="144"/>
      <c r="AW7" s="144"/>
      <c r="AX7" s="144"/>
      <c r="AY7" s="144"/>
      <c r="AZ7" s="144"/>
      <c r="BA7" s="144"/>
      <c r="BB7" s="144"/>
      <c r="BC7" s="144"/>
      <c r="BD7" s="152"/>
      <c r="BE7" s="2188"/>
      <c r="BF7" s="153"/>
      <c r="BG7" s="154"/>
      <c r="BH7" s="431"/>
      <c r="BI7" s="432"/>
      <c r="BJ7" s="433"/>
      <c r="BK7" s="168"/>
    </row>
    <row r="8" spans="1:78" ht="13.5" customHeight="1" thickBot="1">
      <c r="A8" s="39"/>
      <c r="B8" s="2143" t="s">
        <v>195</v>
      </c>
      <c r="C8" s="381"/>
      <c r="D8" s="381"/>
      <c r="E8" s="1125" t="s">
        <v>52</v>
      </c>
      <c r="F8" s="1917" t="s">
        <v>271</v>
      </c>
      <c r="G8" s="1918"/>
      <c r="H8" s="1918"/>
      <c r="I8" s="1918"/>
      <c r="J8" s="1918"/>
      <c r="K8" s="1918"/>
      <c r="L8" s="1918"/>
      <c r="M8" s="1918"/>
      <c r="N8" s="383"/>
      <c r="O8" s="384"/>
      <c r="P8" s="385">
        <f>P9+P32</f>
        <v>0</v>
      </c>
      <c r="Q8" s="386">
        <f>Q$10+Q$32+Q$29</f>
        <v>53</v>
      </c>
      <c r="R8" s="561" t="str">
        <f>IF(P8&gt;=Q8,"OK","未充足")</f>
        <v>未充足</v>
      </c>
      <c r="S8" s="386">
        <f>S10+S32</f>
        <v>48</v>
      </c>
      <c r="T8" s="492" t="str">
        <f>IF(P8&gt;=S8,"OK","未充足")</f>
        <v>未充足</v>
      </c>
      <c r="U8" s="392"/>
      <c r="V8" s="36"/>
      <c r="W8" s="954"/>
      <c r="X8" s="2145" t="s">
        <v>261</v>
      </c>
      <c r="Y8" s="353"/>
      <c r="Z8" s="112" t="s">
        <v>54</v>
      </c>
      <c r="AA8" s="1922" t="s">
        <v>232</v>
      </c>
      <c r="AB8" s="1923"/>
      <c r="AC8" s="1923"/>
      <c r="AD8" s="1923"/>
      <c r="AE8" s="1923"/>
      <c r="AF8" s="1923"/>
      <c r="AG8" s="1923"/>
      <c r="AH8" s="1923"/>
      <c r="AI8" s="119"/>
      <c r="AJ8" s="654"/>
      <c r="AK8" s="428">
        <f>AK9+AK34</f>
        <v>0</v>
      </c>
      <c r="AL8" s="430">
        <f>AL9+AL34</f>
        <v>52</v>
      </c>
      <c r="AM8" s="477" t="str">
        <f>IF(AK8&gt;=AL8,"OK","未充足")</f>
        <v>未充足</v>
      </c>
      <c r="AN8" s="430">
        <f>AN9+AN34</f>
        <v>30</v>
      </c>
      <c r="AO8" s="476" t="str">
        <f>IF(AND(AK8&gt;=AN8,AO9="OK"),"OK","未充足")</f>
        <v>未充足</v>
      </c>
      <c r="AP8" s="18"/>
      <c r="AQ8" s="18"/>
      <c r="AR8" s="2148" t="s">
        <v>190</v>
      </c>
      <c r="AS8" s="398"/>
      <c r="AT8" s="399"/>
      <c r="AU8" s="400" t="s">
        <v>55</v>
      </c>
      <c r="AV8" s="1805" t="s">
        <v>273</v>
      </c>
      <c r="AW8" s="1806"/>
      <c r="AX8" s="1806"/>
      <c r="AY8" s="1806"/>
      <c r="AZ8" s="1806"/>
      <c r="BA8" s="1806"/>
      <c r="BB8" s="1806"/>
      <c r="BC8" s="1806"/>
      <c r="BD8" s="401"/>
      <c r="BE8" s="402"/>
      <c r="BF8" s="403">
        <f>BF11+BF25+BF33</f>
        <v>0</v>
      </c>
      <c r="BG8" s="404">
        <f>BG11+BG25+BG33+BG9</f>
        <v>24</v>
      </c>
      <c r="BH8" s="648" t="str">
        <f>IF(BF8&gt;=BG8,"OK","未充足")</f>
        <v>未充足</v>
      </c>
      <c r="BI8" s="405">
        <f>BI11+BI25 +BI33</f>
        <v>16</v>
      </c>
      <c r="BJ8" s="649" t="str">
        <f>IF(BF8&gt;=BI8,"OK","未充足")</f>
        <v>未充足</v>
      </c>
      <c r="BK8" s="164"/>
      <c r="BM8" s="36"/>
      <c r="BN8" s="36"/>
      <c r="BO8" s="36"/>
      <c r="BP8" s="36"/>
      <c r="BQ8" s="36"/>
      <c r="BR8" s="36"/>
      <c r="BS8" s="36"/>
      <c r="BT8" s="36"/>
      <c r="BU8" s="36"/>
      <c r="BZ8" s="12"/>
    </row>
    <row r="9" spans="1:78" ht="13.5" customHeight="1" thickBot="1">
      <c r="A9" s="39"/>
      <c r="B9" s="2144"/>
      <c r="C9" s="1203"/>
      <c r="D9" s="1189"/>
      <c r="E9" s="1190" t="s">
        <v>196</v>
      </c>
      <c r="F9" s="1807" t="s">
        <v>310</v>
      </c>
      <c r="G9" s="1808"/>
      <c r="H9" s="1808"/>
      <c r="I9" s="1808"/>
      <c r="J9" s="1808"/>
      <c r="K9" s="1808"/>
      <c r="L9" s="1808"/>
      <c r="M9" s="1808"/>
      <c r="N9" s="26"/>
      <c r="O9" s="1191"/>
      <c r="P9" s="1192">
        <f>P10+P29</f>
        <v>0</v>
      </c>
      <c r="Q9" s="1193">
        <v>26</v>
      </c>
      <c r="R9" s="1194"/>
      <c r="S9" s="1195"/>
      <c r="T9" s="564"/>
      <c r="U9" s="145"/>
      <c r="V9" s="36"/>
      <c r="W9" s="503"/>
      <c r="X9" s="2146"/>
      <c r="Y9" s="2079" t="s">
        <v>38</v>
      </c>
      <c r="Z9" s="283" t="s">
        <v>230</v>
      </c>
      <c r="AA9" s="284"/>
      <c r="AB9" s="284"/>
      <c r="AC9" s="284"/>
      <c r="AD9" s="284"/>
      <c r="AE9" s="285"/>
      <c r="AF9" s="285"/>
      <c r="AG9" s="285"/>
      <c r="AH9" s="286"/>
      <c r="AI9" s="287"/>
      <c r="AJ9" s="288"/>
      <c r="AK9" s="234">
        <f>SUM(AK10:AK33)</f>
        <v>0</v>
      </c>
      <c r="AL9" s="289">
        <f>SUM(AI10:AI33)</f>
        <v>46</v>
      </c>
      <c r="AM9" s="474" t="str">
        <f>IF(AK9=AL9,"OK","未充足")</f>
        <v>未充足</v>
      </c>
      <c r="AN9" s="235">
        <v>28</v>
      </c>
      <c r="AO9" s="475" t="str">
        <f>IF(AND(AK9&gt;=AN9, AJ11=1, AJ13=1, AJ16=1, AJ19=1, AJ21=1, AJ27=1, AJ31=1), "OK","未充足")</f>
        <v>未充足</v>
      </c>
      <c r="AP9" s="18"/>
      <c r="AQ9" s="18"/>
      <c r="AR9" s="2149"/>
      <c r="AS9" s="2082" t="s">
        <v>49</v>
      </c>
      <c r="AT9" s="2083"/>
      <c r="AU9" s="558" t="s">
        <v>58</v>
      </c>
      <c r="AV9" s="947" t="s">
        <v>293</v>
      </c>
      <c r="AW9" s="936"/>
      <c r="AX9" s="936"/>
      <c r="AY9" s="936"/>
      <c r="AZ9" s="936" t="s">
        <v>199</v>
      </c>
      <c r="BA9" s="936"/>
      <c r="BB9" s="936"/>
      <c r="BC9" s="936"/>
      <c r="BD9" s="936"/>
      <c r="BE9" s="937"/>
      <c r="BF9" s="143">
        <f>BA12+BA19+BA22+BA25+BA33</f>
        <v>0</v>
      </c>
      <c r="BG9" s="135">
        <v>1</v>
      </c>
      <c r="BH9" s="568" t="str">
        <f>IF(BF9&gt;=BG9,"OK","未充足")</f>
        <v>未充足</v>
      </c>
      <c r="BI9" s="421"/>
      <c r="BJ9" s="422"/>
      <c r="BK9" s="10"/>
      <c r="BM9" s="669"/>
      <c r="BN9" s="670"/>
      <c r="BO9" s="670"/>
      <c r="BP9" s="670"/>
      <c r="BQ9" s="670"/>
      <c r="BR9" s="670"/>
      <c r="BS9" s="670"/>
      <c r="BT9" s="670"/>
      <c r="BU9" s="670"/>
      <c r="BV9" s="12"/>
      <c r="BW9" s="12"/>
      <c r="BX9" s="12"/>
      <c r="BY9" s="12"/>
      <c r="BZ9" s="12"/>
    </row>
    <row r="10" spans="1:78" ht="13.5" customHeight="1" thickTop="1" thickBot="1">
      <c r="A10" s="39"/>
      <c r="B10" s="2144"/>
      <c r="C10" s="2086" t="s">
        <v>187</v>
      </c>
      <c r="D10" s="1196"/>
      <c r="E10" s="1197" t="s">
        <v>309</v>
      </c>
      <c r="F10" s="1905" t="s">
        <v>311</v>
      </c>
      <c r="G10" s="1905"/>
      <c r="H10" s="1905"/>
      <c r="I10" s="1905"/>
      <c r="J10" s="1905"/>
      <c r="K10" s="1905"/>
      <c r="L10" s="1905"/>
      <c r="M10" s="1905"/>
      <c r="N10" s="1905"/>
      <c r="O10" s="1198"/>
      <c r="P10" s="1199">
        <f>P11+P17+P21+P25</f>
        <v>0</v>
      </c>
      <c r="Q10" s="1200">
        <v>24</v>
      </c>
      <c r="R10" s="1201" t="str">
        <f>IF(P10&gt;=Q10,"OK","未充足")</f>
        <v>未充足</v>
      </c>
      <c r="S10" s="1200">
        <v>23</v>
      </c>
      <c r="T10" s="1202" t="str">
        <f>IF(P10&gt;=S10,"OK","未充足")</f>
        <v>未充足</v>
      </c>
      <c r="U10" s="392"/>
      <c r="V10" s="36"/>
      <c r="W10" s="503"/>
      <c r="X10" s="2146"/>
      <c r="Y10" s="2080"/>
      <c r="Z10" s="212" t="s">
        <v>143</v>
      </c>
      <c r="AA10" s="465"/>
      <c r="AB10" s="223"/>
      <c r="AC10" s="465"/>
      <c r="AD10" s="755"/>
      <c r="AE10" s="465"/>
      <c r="AF10" s="223"/>
      <c r="AG10" s="465"/>
      <c r="AH10" s="223"/>
      <c r="AI10" s="225">
        <v>2</v>
      </c>
      <c r="AJ10" s="218"/>
      <c r="AK10" s="129">
        <f>IF(AJ10&gt;0,AI10,0)</f>
        <v>0</v>
      </c>
      <c r="AL10" s="21"/>
      <c r="AM10" s="956"/>
      <c r="AN10" s="125"/>
      <c r="AO10" s="793" t="s">
        <v>253</v>
      </c>
      <c r="AP10" s="18"/>
      <c r="AQ10" s="18"/>
      <c r="AR10" s="2149"/>
      <c r="AS10" s="2084"/>
      <c r="AT10" s="2085"/>
      <c r="AU10" s="1087" t="s">
        <v>197</v>
      </c>
      <c r="AV10" s="1088" t="s">
        <v>291</v>
      </c>
      <c r="AW10" s="1089"/>
      <c r="AX10" s="1089"/>
      <c r="AY10" s="1089"/>
      <c r="AZ10" s="1089" t="s">
        <v>198</v>
      </c>
      <c r="BA10" s="1089"/>
      <c r="BB10" s="1089"/>
      <c r="BC10" s="1089"/>
      <c r="BD10" s="1089"/>
      <c r="BE10" s="1090"/>
      <c r="BF10" s="1091">
        <f>BD12+BD19+BD22+BD25+BD33</f>
        <v>0</v>
      </c>
      <c r="BG10" s="419"/>
      <c r="BH10" s="420"/>
      <c r="BI10" s="1085">
        <v>0</v>
      </c>
      <c r="BJ10" s="1086" t="str">
        <f>IF(BF10&gt;=BI10,"OK","未充足")</f>
        <v>OK</v>
      </c>
      <c r="BK10" s="164"/>
      <c r="BM10" s="2107" t="s">
        <v>50</v>
      </c>
      <c r="BN10" s="2107"/>
      <c r="BO10" s="2107"/>
      <c r="BP10" s="2107"/>
      <c r="BQ10" s="2107"/>
      <c r="BR10" s="2107"/>
      <c r="BS10" s="2107"/>
      <c r="BT10" s="2107"/>
      <c r="BU10" s="2107"/>
      <c r="BV10" s="33"/>
      <c r="BW10" s="33"/>
      <c r="BX10" s="33"/>
      <c r="BY10" s="12"/>
      <c r="BZ10" s="12"/>
    </row>
    <row r="11" spans="1:78" ht="13.5" customHeight="1" thickTop="1" thickBot="1">
      <c r="A11" s="39"/>
      <c r="B11" s="2144"/>
      <c r="C11" s="2086"/>
      <c r="D11" s="2108" t="s">
        <v>218</v>
      </c>
      <c r="E11" s="111" t="s">
        <v>222</v>
      </c>
      <c r="F11" s="8"/>
      <c r="G11" s="8"/>
      <c r="H11" s="8"/>
      <c r="I11" s="8"/>
      <c r="J11" s="9"/>
      <c r="K11" s="9"/>
      <c r="L11" s="9"/>
      <c r="M11" s="3"/>
      <c r="N11" s="25"/>
      <c r="O11" s="24"/>
      <c r="P11" s="132">
        <f>SUM(P12:P16)</f>
        <v>0</v>
      </c>
      <c r="Q11" s="1097">
        <f>SUM(N12:N16)</f>
        <v>10</v>
      </c>
      <c r="R11" s="562" t="str">
        <f>IF(SUM(P12:P16)=Q11,"OK","未充足")</f>
        <v>未充足</v>
      </c>
      <c r="S11" s="124"/>
      <c r="T11" s="493"/>
      <c r="U11" s="145"/>
      <c r="V11" s="36"/>
      <c r="W11" s="503"/>
      <c r="X11" s="2146"/>
      <c r="Y11" s="2080"/>
      <c r="Z11" s="213" t="s">
        <v>4</v>
      </c>
      <c r="AA11" s="463"/>
      <c r="AB11" s="210"/>
      <c r="AC11" s="463"/>
      <c r="AD11" s="756"/>
      <c r="AE11" s="463"/>
      <c r="AF11" s="652"/>
      <c r="AG11" s="471"/>
      <c r="AH11" s="210"/>
      <c r="AI11" s="72">
        <v>1</v>
      </c>
      <c r="AJ11" s="304"/>
      <c r="AK11" s="127">
        <f>IF(AJ11&gt;0,AI11,0)</f>
        <v>0</v>
      </c>
      <c r="AL11" s="23"/>
      <c r="AM11" s="962"/>
      <c r="AN11" s="53" t="s">
        <v>48</v>
      </c>
      <c r="AO11" s="121"/>
      <c r="AP11" s="18"/>
      <c r="AQ11" s="18"/>
      <c r="AR11" s="2149"/>
      <c r="AS11" s="2111" t="s">
        <v>41</v>
      </c>
      <c r="AT11" s="406"/>
      <c r="AU11" s="407" t="s">
        <v>56</v>
      </c>
      <c r="AV11" s="1883" t="s">
        <v>236</v>
      </c>
      <c r="AW11" s="1884"/>
      <c r="AX11" s="1884"/>
      <c r="AY11" s="1884"/>
      <c r="AZ11" s="1884"/>
      <c r="BA11" s="1884"/>
      <c r="BB11" s="1884"/>
      <c r="BC11" s="1884"/>
      <c r="BD11" s="484"/>
      <c r="BE11" s="485"/>
      <c r="BF11" s="408">
        <f>BF12+BF19+BF22</f>
        <v>0</v>
      </c>
      <c r="BG11" s="409">
        <f>BG12+BG19+BG22</f>
        <v>9</v>
      </c>
      <c r="BH11" s="567" t="str">
        <f>IF(BF11&gt;=BG11,"OK","未充足")</f>
        <v>未充足</v>
      </c>
      <c r="BI11" s="410">
        <v>7</v>
      </c>
      <c r="BJ11" s="569" t="str">
        <f>IF(AND(BF11&gt;=BI11,BJ12="OK"),"OK","未充足")</f>
        <v>未充足</v>
      </c>
      <c r="BK11" s="164"/>
      <c r="BM11" s="680" t="s">
        <v>51</v>
      </c>
      <c r="BN11" s="862" t="s">
        <v>29</v>
      </c>
      <c r="BO11" s="893"/>
      <c r="BP11" s="838"/>
      <c r="BQ11" s="838" t="s">
        <v>256</v>
      </c>
      <c r="BR11" s="838"/>
      <c r="BS11" s="893"/>
      <c r="BT11" s="893"/>
      <c r="BU11" s="893">
        <f>BT12+BT19</f>
        <v>129</v>
      </c>
      <c r="BV11" s="12"/>
      <c r="BW11" s="35"/>
      <c r="BX11" s="19"/>
      <c r="BY11" s="12"/>
      <c r="BZ11" s="12"/>
    </row>
    <row r="12" spans="1:78" ht="13.5" customHeight="1" thickTop="1" thickBot="1">
      <c r="A12" s="39"/>
      <c r="B12" s="2144"/>
      <c r="C12" s="2086"/>
      <c r="D12" s="2109"/>
      <c r="E12" s="834" t="s">
        <v>121</v>
      </c>
      <c r="F12" s="729"/>
      <c r="G12" s="89"/>
      <c r="H12" s="88"/>
      <c r="I12" s="89"/>
      <c r="J12" s="96"/>
      <c r="K12" s="1129"/>
      <c r="L12" s="96"/>
      <c r="M12" s="89"/>
      <c r="N12" s="71">
        <v>2</v>
      </c>
      <c r="O12" s="103"/>
      <c r="P12" s="129">
        <f>IF(O12&gt;0,N12,0)</f>
        <v>0</v>
      </c>
      <c r="Q12" s="21"/>
      <c r="R12" s="863"/>
      <c r="S12" s="125"/>
      <c r="T12" s="1027"/>
      <c r="U12" s="145"/>
      <c r="V12" s="36"/>
      <c r="W12" s="503"/>
      <c r="X12" s="2146"/>
      <c r="Y12" s="2080"/>
      <c r="Z12" s="214" t="s">
        <v>144</v>
      </c>
      <c r="AA12" s="463"/>
      <c r="AB12" s="210"/>
      <c r="AC12" s="463"/>
      <c r="AD12" s="756"/>
      <c r="AE12" s="463"/>
      <c r="AF12" s="210"/>
      <c r="AG12" s="463"/>
      <c r="AH12" s="210"/>
      <c r="AI12" s="72">
        <v>2</v>
      </c>
      <c r="AJ12" s="304"/>
      <c r="AK12" s="127">
        <f>IF(AJ12&gt;0,AI12,0)</f>
        <v>0</v>
      </c>
      <c r="AL12" s="23"/>
      <c r="AM12" s="962"/>
      <c r="AN12" s="53"/>
      <c r="AO12" s="794" t="s">
        <v>253</v>
      </c>
      <c r="AP12" s="18"/>
      <c r="AQ12" s="18"/>
      <c r="AR12" s="2149"/>
      <c r="AS12" s="2112"/>
      <c r="AT12" s="369"/>
      <c r="AU12" s="481" t="s">
        <v>233</v>
      </c>
      <c r="AV12" s="292"/>
      <c r="AW12" s="292"/>
      <c r="AX12" s="292"/>
      <c r="AY12" s="1885" t="s">
        <v>202</v>
      </c>
      <c r="AZ12" s="1885"/>
      <c r="BA12" s="643">
        <f>IF((BF12-BG12)&gt;0,BF12-BG12,0)</f>
        <v>0</v>
      </c>
      <c r="BB12" s="1885" t="s">
        <v>97</v>
      </c>
      <c r="BC12" s="1885"/>
      <c r="BD12" s="482">
        <f>IF((BF12-BI12)&gt;0,BF12-BI12,0)</f>
        <v>0</v>
      </c>
      <c r="BE12" s="358"/>
      <c r="BF12" s="373">
        <f>SUM(BF13:BF18)</f>
        <v>0</v>
      </c>
      <c r="BG12" s="372">
        <f>SUM(BD13:BD17)</f>
        <v>5</v>
      </c>
      <c r="BH12" s="293"/>
      <c r="BI12" s="372">
        <f>SUM(BD13:BD17)</f>
        <v>5</v>
      </c>
      <c r="BJ12" s="1084" t="str">
        <f>IF(SUM(BF13:BF17)=5,"OK","未充足")</f>
        <v>未充足</v>
      </c>
      <c r="BK12" s="10"/>
      <c r="BM12" s="682"/>
      <c r="BN12" s="861" t="s">
        <v>245</v>
      </c>
      <c r="BO12" s="682"/>
      <c r="BP12" s="839"/>
      <c r="BQ12" s="839" t="s">
        <v>246</v>
      </c>
      <c r="BR12" s="839"/>
      <c r="BS12" s="682"/>
      <c r="BT12" s="683">
        <f>BS13+BS16</f>
        <v>105</v>
      </c>
      <c r="BU12" s="36"/>
      <c r="BV12" s="36"/>
      <c r="BW12" s="663"/>
      <c r="BX12" s="36"/>
      <c r="BY12" s="12"/>
      <c r="BZ12" s="12"/>
    </row>
    <row r="13" spans="1:78" ht="13.5" customHeight="1" thickBot="1">
      <c r="A13" s="39"/>
      <c r="B13" s="2144"/>
      <c r="C13" s="2086"/>
      <c r="D13" s="2109"/>
      <c r="E13" s="828" t="s">
        <v>122</v>
      </c>
      <c r="F13" s="85"/>
      <c r="G13" s="730"/>
      <c r="H13" s="85"/>
      <c r="I13" s="93"/>
      <c r="J13" s="95"/>
      <c r="K13" s="1133"/>
      <c r="L13" s="95"/>
      <c r="M13" s="93"/>
      <c r="N13" s="72">
        <v>2</v>
      </c>
      <c r="O13" s="104"/>
      <c r="P13" s="127">
        <f t="shared" ref="P13:P16" si="0">IF(O13&gt;0,N13,0)</f>
        <v>0</v>
      </c>
      <c r="Q13" s="23"/>
      <c r="R13" s="864"/>
      <c r="S13" s="53"/>
      <c r="T13" s="1008"/>
      <c r="U13" s="145"/>
      <c r="V13" s="36"/>
      <c r="W13" s="503"/>
      <c r="X13" s="2146"/>
      <c r="Y13" s="2080"/>
      <c r="Z13" s="214" t="s">
        <v>145</v>
      </c>
      <c r="AA13" s="463"/>
      <c r="AB13" s="210"/>
      <c r="AC13" s="463"/>
      <c r="AD13" s="756"/>
      <c r="AE13" s="463"/>
      <c r="AF13" s="652"/>
      <c r="AG13" s="471"/>
      <c r="AH13" s="210"/>
      <c r="AI13" s="72">
        <v>1</v>
      </c>
      <c r="AJ13" s="304"/>
      <c r="AK13" s="127">
        <f>IF(AJ13&gt;0,AI13,0)</f>
        <v>0</v>
      </c>
      <c r="AL13" s="23"/>
      <c r="AM13" s="959"/>
      <c r="AN13" s="53"/>
      <c r="AO13" s="121"/>
      <c r="AP13" s="18"/>
      <c r="AQ13" s="18"/>
      <c r="AR13" s="2149"/>
      <c r="AS13" s="2112"/>
      <c r="AT13" s="291"/>
      <c r="AU13" s="836" t="s">
        <v>62</v>
      </c>
      <c r="AV13" s="1043"/>
      <c r="AW13" s="224"/>
      <c r="AX13" s="1044"/>
      <c r="AY13" s="345"/>
      <c r="AZ13" s="1044"/>
      <c r="BA13" s="1045"/>
      <c r="BB13" s="1048"/>
      <c r="BC13" s="345"/>
      <c r="BD13" s="226">
        <v>1</v>
      </c>
      <c r="BE13" s="196"/>
      <c r="BF13" s="455">
        <f t="shared" ref="BF13:BF18" si="1">IF(BE13&gt;0,BD13,0)</f>
        <v>0</v>
      </c>
      <c r="BG13" s="456"/>
      <c r="BH13" s="869"/>
      <c r="BI13" s="636" t="s">
        <v>48</v>
      </c>
      <c r="BJ13" s="983"/>
      <c r="BK13" s="160"/>
      <c r="BM13" s="681" t="s">
        <v>52</v>
      </c>
      <c r="BN13" s="382"/>
      <c r="BO13" s="854" t="s">
        <v>195</v>
      </c>
      <c r="BP13" s="840"/>
      <c r="BQ13" s="840" t="s">
        <v>257</v>
      </c>
      <c r="BR13" s="840"/>
      <c r="BS13" s="711">
        <f>BR14+BR15</f>
        <v>53</v>
      </c>
      <c r="BT13" s="36"/>
      <c r="BU13" s="671"/>
      <c r="BV13" s="56"/>
      <c r="BW13" s="663"/>
      <c r="BX13" s="35"/>
      <c r="BY13" s="12"/>
      <c r="BZ13" s="12"/>
    </row>
    <row r="14" spans="1:78" ht="13.5" customHeight="1">
      <c r="A14" s="39"/>
      <c r="B14" s="2144"/>
      <c r="C14" s="2086"/>
      <c r="D14" s="2109"/>
      <c r="E14" s="829" t="s">
        <v>123</v>
      </c>
      <c r="F14" s="731"/>
      <c r="G14" s="93"/>
      <c r="H14" s="85"/>
      <c r="I14" s="93"/>
      <c r="J14" s="95"/>
      <c r="K14" s="1133"/>
      <c r="L14" s="95"/>
      <c r="M14" s="93"/>
      <c r="N14" s="72">
        <v>2</v>
      </c>
      <c r="O14" s="104"/>
      <c r="P14" s="127">
        <f t="shared" si="0"/>
        <v>0</v>
      </c>
      <c r="Q14" s="23"/>
      <c r="R14" s="864"/>
      <c r="S14" s="53"/>
      <c r="T14" s="1008"/>
      <c r="U14" s="145"/>
      <c r="V14" s="36"/>
      <c r="W14" s="503"/>
      <c r="X14" s="2146"/>
      <c r="Y14" s="2080"/>
      <c r="Z14" s="215" t="s">
        <v>146</v>
      </c>
      <c r="AA14" s="464"/>
      <c r="AB14" s="314"/>
      <c r="AC14" s="464"/>
      <c r="AD14" s="757"/>
      <c r="AE14" s="464"/>
      <c r="AF14" s="632"/>
      <c r="AG14" s="472"/>
      <c r="AH14" s="314"/>
      <c r="AI14" s="186">
        <v>1</v>
      </c>
      <c r="AJ14" s="331"/>
      <c r="AK14" s="188">
        <f>IF(AJ14&gt;0,AI14,0)</f>
        <v>0</v>
      </c>
      <c r="AL14" s="189"/>
      <c r="AM14" s="957"/>
      <c r="AN14" s="190" t="s">
        <v>48</v>
      </c>
      <c r="AO14" s="795" t="s">
        <v>253</v>
      </c>
      <c r="AP14" s="41"/>
      <c r="AQ14" s="18"/>
      <c r="AR14" s="2149"/>
      <c r="AS14" s="2112"/>
      <c r="AT14" s="291"/>
      <c r="AU14" s="837" t="s">
        <v>63</v>
      </c>
      <c r="AV14" s="469"/>
      <c r="AW14" s="1115"/>
      <c r="AX14" s="469"/>
      <c r="AY14" s="345"/>
      <c r="AZ14" s="469"/>
      <c r="BA14" s="1046"/>
      <c r="BB14" s="1049"/>
      <c r="BC14" s="345"/>
      <c r="BD14" s="638">
        <v>1</v>
      </c>
      <c r="BE14" s="349"/>
      <c r="BF14" s="457">
        <f t="shared" si="1"/>
        <v>0</v>
      </c>
      <c r="BG14" s="458"/>
      <c r="BH14" s="881"/>
      <c r="BI14" s="639" t="s">
        <v>48</v>
      </c>
      <c r="BJ14" s="984"/>
      <c r="BK14" s="12"/>
      <c r="BM14" s="707" t="s">
        <v>196</v>
      </c>
      <c r="BN14" s="708"/>
      <c r="BO14" s="709"/>
      <c r="BP14" s="710" t="s">
        <v>238</v>
      </c>
      <c r="BQ14" s="716"/>
      <c r="BR14" s="716">
        <v>26</v>
      </c>
      <c r="BS14" s="36"/>
      <c r="BT14" s="665"/>
      <c r="BU14" s="29"/>
      <c r="BV14" s="56"/>
      <c r="BW14" s="663"/>
      <c r="BX14" s="35"/>
      <c r="BY14" s="12"/>
      <c r="BZ14" s="12"/>
    </row>
    <row r="15" spans="1:78" ht="13.5" customHeight="1" thickBot="1">
      <c r="A15" s="39"/>
      <c r="B15" s="2144"/>
      <c r="C15" s="2086"/>
      <c r="D15" s="2109"/>
      <c r="E15" s="829" t="s">
        <v>124</v>
      </c>
      <c r="F15" s="85"/>
      <c r="G15" s="730"/>
      <c r="H15" s="85"/>
      <c r="I15" s="93"/>
      <c r="J15" s="95"/>
      <c r="K15" s="1133"/>
      <c r="L15" s="95"/>
      <c r="M15" s="93"/>
      <c r="N15" s="72">
        <v>2</v>
      </c>
      <c r="O15" s="104"/>
      <c r="P15" s="127">
        <f t="shared" si="0"/>
        <v>0</v>
      </c>
      <c r="Q15" s="23"/>
      <c r="R15" s="864"/>
      <c r="S15" s="53"/>
      <c r="T15" s="1008"/>
      <c r="U15" s="145"/>
      <c r="V15" s="36"/>
      <c r="W15" s="503"/>
      <c r="X15" s="2146"/>
      <c r="Y15" s="2080"/>
      <c r="Z15" s="332" t="s">
        <v>192</v>
      </c>
      <c r="AA15" s="470"/>
      <c r="AB15" s="224"/>
      <c r="AC15" s="470"/>
      <c r="AD15" s="745"/>
      <c r="AE15" s="470"/>
      <c r="AF15" s="224"/>
      <c r="AG15" s="470"/>
      <c r="AH15" s="224"/>
      <c r="AI15" s="305">
        <v>1</v>
      </c>
      <c r="AJ15" s="221"/>
      <c r="AK15" s="197">
        <f t="shared" ref="AK15:AK47" si="2">IF(AJ15&gt;0,AI15,0)</f>
        <v>0</v>
      </c>
      <c r="AL15" s="198"/>
      <c r="AM15" s="958"/>
      <c r="AN15" s="323"/>
      <c r="AO15" s="811" t="s">
        <v>253</v>
      </c>
      <c r="AP15" s="41"/>
      <c r="AQ15" s="18"/>
      <c r="AR15" s="2149"/>
      <c r="AS15" s="2112"/>
      <c r="AT15" s="291"/>
      <c r="AU15" s="837" t="s">
        <v>64</v>
      </c>
      <c r="AV15" s="469"/>
      <c r="AW15" s="345"/>
      <c r="AX15" s="775"/>
      <c r="AY15" s="345"/>
      <c r="AZ15" s="469"/>
      <c r="BA15" s="1046"/>
      <c r="BB15" s="1049"/>
      <c r="BC15" s="345"/>
      <c r="BD15" s="638">
        <v>1</v>
      </c>
      <c r="BE15" s="349"/>
      <c r="BF15" s="457">
        <f t="shared" si="1"/>
        <v>0</v>
      </c>
      <c r="BG15" s="458"/>
      <c r="BH15" s="881"/>
      <c r="BI15" s="639" t="s">
        <v>48</v>
      </c>
      <c r="BJ15" s="984"/>
      <c r="BK15" s="12"/>
      <c r="BM15" s="691" t="s">
        <v>53</v>
      </c>
      <c r="BN15" s="692"/>
      <c r="BO15" s="842"/>
      <c r="BP15" s="843" t="s">
        <v>258</v>
      </c>
      <c r="BQ15" s="717"/>
      <c r="BR15" s="717">
        <v>27</v>
      </c>
      <c r="BS15" s="37"/>
      <c r="BT15" s="665"/>
      <c r="BU15" s="29"/>
      <c r="BV15" s="56"/>
      <c r="BW15" s="663"/>
      <c r="BX15" s="35"/>
      <c r="BY15" s="12"/>
      <c r="BZ15" s="12"/>
    </row>
    <row r="16" spans="1:78" ht="13.5" customHeight="1" thickBot="1">
      <c r="A16" s="39"/>
      <c r="B16" s="2144"/>
      <c r="C16" s="2086"/>
      <c r="D16" s="2110"/>
      <c r="E16" s="835" t="s">
        <v>125</v>
      </c>
      <c r="F16" s="207"/>
      <c r="G16" s="272"/>
      <c r="H16" s="732"/>
      <c r="I16" s="272"/>
      <c r="J16" s="275"/>
      <c r="K16" s="1134"/>
      <c r="L16" s="275"/>
      <c r="M16" s="276"/>
      <c r="N16" s="173">
        <v>2</v>
      </c>
      <c r="O16" s="108"/>
      <c r="P16" s="137">
        <f t="shared" si="0"/>
        <v>0</v>
      </c>
      <c r="Q16" s="174"/>
      <c r="R16" s="865"/>
      <c r="S16" s="208"/>
      <c r="T16" s="1021"/>
      <c r="U16" s="392"/>
      <c r="V16" s="36"/>
      <c r="W16" s="503"/>
      <c r="X16" s="2146"/>
      <c r="Y16" s="2080"/>
      <c r="Z16" s="213" t="s">
        <v>32</v>
      </c>
      <c r="AA16" s="461"/>
      <c r="AB16" s="100"/>
      <c r="AC16" s="461"/>
      <c r="AD16" s="758"/>
      <c r="AE16" s="461"/>
      <c r="AF16" s="651"/>
      <c r="AG16" s="650"/>
      <c r="AH16" s="100"/>
      <c r="AI16" s="205">
        <v>1</v>
      </c>
      <c r="AJ16" s="220"/>
      <c r="AK16" s="140">
        <f t="shared" si="2"/>
        <v>0</v>
      </c>
      <c r="AL16" s="28"/>
      <c r="AM16" s="959"/>
      <c r="AN16" s="190" t="s">
        <v>48</v>
      </c>
      <c r="AO16" s="206"/>
      <c r="AP16" s="41"/>
      <c r="AQ16" s="18"/>
      <c r="AR16" s="2149"/>
      <c r="AS16" s="2112"/>
      <c r="AT16" s="291"/>
      <c r="AU16" s="637" t="s">
        <v>65</v>
      </c>
      <c r="AV16" s="469"/>
      <c r="AW16" s="345"/>
      <c r="AX16" s="469"/>
      <c r="AY16" s="1115"/>
      <c r="AZ16" s="469"/>
      <c r="BA16" s="1046"/>
      <c r="BB16" s="1049"/>
      <c r="BC16" s="345"/>
      <c r="BD16" s="638">
        <v>1</v>
      </c>
      <c r="BE16" s="349"/>
      <c r="BF16" s="457">
        <f t="shared" si="1"/>
        <v>0</v>
      </c>
      <c r="BG16" s="458"/>
      <c r="BH16" s="881"/>
      <c r="BI16" s="639" t="s">
        <v>48</v>
      </c>
      <c r="BJ16" s="1093" t="s">
        <v>252</v>
      </c>
      <c r="BK16" s="12"/>
      <c r="BM16" s="697" t="s">
        <v>54</v>
      </c>
      <c r="BN16" s="698"/>
      <c r="BO16" s="855" t="s">
        <v>39</v>
      </c>
      <c r="BP16" s="841"/>
      <c r="BQ16" s="844" t="s">
        <v>247</v>
      </c>
      <c r="BR16" s="712"/>
      <c r="BS16" s="712">
        <f>BR17+BR18</f>
        <v>52</v>
      </c>
      <c r="BT16" s="36"/>
      <c r="BU16" s="29"/>
      <c r="BV16" s="56"/>
      <c r="BW16" s="663"/>
      <c r="BX16" s="35"/>
      <c r="BY16" s="12"/>
      <c r="BZ16" s="12"/>
    </row>
    <row r="17" spans="1:78" ht="13.5" customHeight="1" thickBot="1">
      <c r="A17" s="39"/>
      <c r="B17" s="2144"/>
      <c r="C17" s="2086"/>
      <c r="D17" s="2114" t="s">
        <v>219</v>
      </c>
      <c r="E17" s="252" t="s">
        <v>223</v>
      </c>
      <c r="F17" s="253"/>
      <c r="G17" s="253"/>
      <c r="H17" s="253"/>
      <c r="I17" s="253"/>
      <c r="J17" s="253"/>
      <c r="K17" s="253"/>
      <c r="L17" s="253"/>
      <c r="M17" s="253"/>
      <c r="N17" s="254"/>
      <c r="O17" s="309"/>
      <c r="P17" s="255">
        <f>SUM(P18:P20)</f>
        <v>0</v>
      </c>
      <c r="Q17" s="1098">
        <f>SUM(N18:N20)</f>
        <v>4</v>
      </c>
      <c r="R17" s="494" t="str">
        <f>IF(SUM(P18:P20)&gt;=Q17,"OK","未充足")</f>
        <v>未充足</v>
      </c>
      <c r="S17" s="256"/>
      <c r="T17" s="257"/>
      <c r="U17" s="393"/>
      <c r="V17" s="36"/>
      <c r="W17" s="503"/>
      <c r="X17" s="2146"/>
      <c r="Y17" s="2080"/>
      <c r="Z17" s="215" t="s">
        <v>147</v>
      </c>
      <c r="AA17" s="464"/>
      <c r="AB17" s="314"/>
      <c r="AC17" s="464"/>
      <c r="AD17" s="757"/>
      <c r="AE17" s="464"/>
      <c r="AF17" s="653"/>
      <c r="AG17" s="464"/>
      <c r="AH17" s="314"/>
      <c r="AI17" s="186">
        <v>1</v>
      </c>
      <c r="AJ17" s="316"/>
      <c r="AK17" s="188">
        <f t="shared" si="2"/>
        <v>0</v>
      </c>
      <c r="AL17" s="189"/>
      <c r="AM17" s="960"/>
      <c r="AN17" s="190"/>
      <c r="AO17" s="191"/>
      <c r="AP17" s="41"/>
      <c r="AQ17" s="18"/>
      <c r="AR17" s="2149"/>
      <c r="AS17" s="2112"/>
      <c r="AT17" s="291"/>
      <c r="AU17" s="370" t="s">
        <v>66</v>
      </c>
      <c r="AV17" s="641"/>
      <c r="AW17" s="642"/>
      <c r="AX17" s="641"/>
      <c r="AY17" s="773"/>
      <c r="AZ17" s="641"/>
      <c r="BA17" s="1047"/>
      <c r="BB17" s="1050"/>
      <c r="BC17" s="642"/>
      <c r="BD17" s="297">
        <v>1</v>
      </c>
      <c r="BE17" s="107"/>
      <c r="BF17" s="179">
        <f t="shared" si="1"/>
        <v>0</v>
      </c>
      <c r="BG17" s="371"/>
      <c r="BH17" s="882"/>
      <c r="BI17" s="640" t="s">
        <v>48</v>
      </c>
      <c r="BJ17" s="1094" t="s">
        <v>252</v>
      </c>
      <c r="BK17" s="12"/>
      <c r="BM17" s="693" t="s">
        <v>230</v>
      </c>
      <c r="BN17" s="694"/>
      <c r="BO17" s="695"/>
      <c r="BP17" s="696" t="s">
        <v>36</v>
      </c>
      <c r="BQ17" s="718"/>
      <c r="BR17" s="718">
        <v>46</v>
      </c>
      <c r="BS17" s="29"/>
      <c r="BT17" s="665"/>
      <c r="BU17" s="29"/>
      <c r="BV17" s="56"/>
      <c r="BW17" s="663"/>
      <c r="BX17" s="35"/>
      <c r="BZ17" s="10"/>
    </row>
    <row r="18" spans="1:78" ht="13.5" customHeight="1" thickTop="1" thickBot="1">
      <c r="A18" s="39"/>
      <c r="B18" s="2144"/>
      <c r="C18" s="2086"/>
      <c r="D18" s="2115"/>
      <c r="E18" s="824" t="s">
        <v>126</v>
      </c>
      <c r="F18" s="733"/>
      <c r="G18" s="280"/>
      <c r="H18" s="308"/>
      <c r="I18" s="280"/>
      <c r="J18" s="308"/>
      <c r="K18" s="1135"/>
      <c r="L18" s="308"/>
      <c r="M18" s="185"/>
      <c r="N18" s="186">
        <v>2</v>
      </c>
      <c r="O18" s="310"/>
      <c r="P18" s="188">
        <f t="shared" ref="P18:P20" si="3">IF(O18&gt;0,N18,0)</f>
        <v>0</v>
      </c>
      <c r="Q18" s="189"/>
      <c r="R18" s="866"/>
      <c r="S18" s="190"/>
      <c r="T18" s="788" t="s">
        <v>252</v>
      </c>
      <c r="U18" s="145"/>
      <c r="V18" s="36"/>
      <c r="W18" s="503"/>
      <c r="X18" s="2146"/>
      <c r="Y18" s="2080"/>
      <c r="Z18" s="216" t="s">
        <v>148</v>
      </c>
      <c r="AA18" s="470"/>
      <c r="AB18" s="224"/>
      <c r="AC18" s="470"/>
      <c r="AD18" s="224"/>
      <c r="AE18" s="759"/>
      <c r="AF18" s="224"/>
      <c r="AG18" s="470"/>
      <c r="AH18" s="224"/>
      <c r="AI18" s="305">
        <v>2</v>
      </c>
      <c r="AJ18" s="221"/>
      <c r="AK18" s="197">
        <f t="shared" si="2"/>
        <v>0</v>
      </c>
      <c r="AL18" s="198"/>
      <c r="AM18" s="961"/>
      <c r="AN18" s="330"/>
      <c r="AO18" s="811" t="s">
        <v>253</v>
      </c>
      <c r="AP18" s="41"/>
      <c r="AQ18" s="18"/>
      <c r="AR18" s="2149"/>
      <c r="AS18" s="2112"/>
      <c r="AT18" s="627"/>
      <c r="AU18" s="784" t="s">
        <v>67</v>
      </c>
      <c r="AV18" s="468"/>
      <c r="AW18" s="91"/>
      <c r="AX18" s="468"/>
      <c r="AY18" s="91"/>
      <c r="AZ18" s="776"/>
      <c r="BA18" s="101"/>
      <c r="BB18" s="468"/>
      <c r="BC18" s="91"/>
      <c r="BD18" s="754">
        <v>1</v>
      </c>
      <c r="BE18" s="105"/>
      <c r="BF18" s="128">
        <f t="shared" si="1"/>
        <v>0</v>
      </c>
      <c r="BG18" s="787" t="s">
        <v>251</v>
      </c>
      <c r="BH18" s="883"/>
      <c r="BI18" s="423"/>
      <c r="BJ18" s="985"/>
      <c r="BK18" s="161"/>
      <c r="BM18" s="618" t="s">
        <v>231</v>
      </c>
      <c r="BN18" s="684"/>
      <c r="BO18" s="685"/>
      <c r="BP18" s="686" t="s">
        <v>239</v>
      </c>
      <c r="BQ18" s="719"/>
      <c r="BR18" s="719">
        <v>6</v>
      </c>
      <c r="BS18" s="57"/>
      <c r="BT18" s="687"/>
      <c r="BU18" s="29"/>
      <c r="BV18" s="56"/>
      <c r="BW18" s="663"/>
      <c r="BX18" s="35"/>
      <c r="BY18" s="12"/>
      <c r="BZ18" s="12"/>
    </row>
    <row r="19" spans="1:78" ht="13.5" customHeight="1" thickBot="1">
      <c r="A19" s="39"/>
      <c r="B19" s="2144"/>
      <c r="C19" s="2086"/>
      <c r="D19" s="2115"/>
      <c r="E19" s="824" t="s">
        <v>127</v>
      </c>
      <c r="F19" s="320"/>
      <c r="G19" s="734"/>
      <c r="H19" s="222"/>
      <c r="I19" s="201"/>
      <c r="J19" s="222"/>
      <c r="K19" s="201"/>
      <c r="L19" s="222"/>
      <c r="M19" s="201"/>
      <c r="N19" s="305">
        <v>1</v>
      </c>
      <c r="O19" s="196"/>
      <c r="P19" s="197">
        <f t="shared" si="3"/>
        <v>0</v>
      </c>
      <c r="Q19" s="198"/>
      <c r="R19" s="867"/>
      <c r="S19" s="330"/>
      <c r="T19" s="789" t="s">
        <v>252</v>
      </c>
      <c r="U19" s="393"/>
      <c r="V19" s="36"/>
      <c r="W19" s="503"/>
      <c r="X19" s="2146"/>
      <c r="Y19" s="2080"/>
      <c r="Z19" s="216" t="s">
        <v>149</v>
      </c>
      <c r="AA19" s="470"/>
      <c r="AB19" s="224"/>
      <c r="AC19" s="470"/>
      <c r="AD19" s="224"/>
      <c r="AE19" s="759"/>
      <c r="AF19" s="657"/>
      <c r="AG19" s="473"/>
      <c r="AH19" s="224"/>
      <c r="AI19" s="305">
        <v>1</v>
      </c>
      <c r="AJ19" s="221"/>
      <c r="AK19" s="197">
        <f t="shared" si="2"/>
        <v>0</v>
      </c>
      <c r="AL19" s="198"/>
      <c r="AM19" s="958"/>
      <c r="AN19" s="190" t="s">
        <v>48</v>
      </c>
      <c r="AO19" s="324" t="s">
        <v>220</v>
      </c>
      <c r="AP19" s="41"/>
      <c r="AQ19" s="18"/>
      <c r="AR19" s="2149"/>
      <c r="AS19" s="2112"/>
      <c r="AT19" s="367"/>
      <c r="AU19" s="227" t="s">
        <v>234</v>
      </c>
      <c r="AV19" s="52"/>
      <c r="AW19" s="52"/>
      <c r="AX19" s="52"/>
      <c r="AY19" s="2117" t="s">
        <v>200</v>
      </c>
      <c r="AZ19" s="2117"/>
      <c r="BA19" s="483">
        <f>IF((BF19-BG19)&gt;0,BF19-BG19,0)</f>
        <v>0</v>
      </c>
      <c r="BB19" s="2117" t="s">
        <v>201</v>
      </c>
      <c r="BC19" s="2117"/>
      <c r="BD19" s="417">
        <f>IF((BF19-BI19)&gt;0,BF19-BI19,0)</f>
        <v>0</v>
      </c>
      <c r="BE19" s="302"/>
      <c r="BF19" s="228">
        <f>BF20+BF21</f>
        <v>0</v>
      </c>
      <c r="BG19" s="229">
        <f>BD20+BD21</f>
        <v>3</v>
      </c>
      <c r="BH19" s="149" t="str">
        <f>IF(BF19&gt;=BG19,"OK","未充足")</f>
        <v>未充足</v>
      </c>
      <c r="BI19" s="230">
        <f>BD20</f>
        <v>1</v>
      </c>
      <c r="BJ19" s="570" t="str">
        <f>IF(BF20=1,"OK","未充足")</f>
        <v>未充足</v>
      </c>
      <c r="BK19" s="164"/>
      <c r="BM19" s="688" t="s">
        <v>55</v>
      </c>
      <c r="BN19" s="860" t="s">
        <v>190</v>
      </c>
      <c r="BO19" s="853"/>
      <c r="BP19" s="689"/>
      <c r="BQ19" s="845" t="s">
        <v>249</v>
      </c>
      <c r="BR19" s="689"/>
      <c r="BS19" s="689"/>
      <c r="BT19" s="690">
        <f>BS20+BS24+BS25+BS26</f>
        <v>24</v>
      </c>
      <c r="BU19" s="36"/>
      <c r="BV19" s="667"/>
      <c r="BW19" s="663"/>
      <c r="BX19" s="35"/>
      <c r="BY19" s="12"/>
      <c r="BZ19" s="12"/>
    </row>
    <row r="20" spans="1:78" ht="13.5" customHeight="1" thickTop="1" thickBot="1">
      <c r="A20" s="39"/>
      <c r="B20" s="2144"/>
      <c r="C20" s="2086"/>
      <c r="D20" s="2116"/>
      <c r="E20" s="833" t="s">
        <v>128</v>
      </c>
      <c r="F20" s="94"/>
      <c r="G20" s="735"/>
      <c r="H20" s="97"/>
      <c r="I20" s="87"/>
      <c r="J20" s="97"/>
      <c r="K20" s="87"/>
      <c r="L20" s="97"/>
      <c r="M20" s="92"/>
      <c r="N20" s="205">
        <v>1</v>
      </c>
      <c r="O20" s="105"/>
      <c r="P20" s="126">
        <f t="shared" si="3"/>
        <v>0</v>
      </c>
      <c r="Q20" s="28"/>
      <c r="R20" s="868"/>
      <c r="S20" s="125"/>
      <c r="T20" s="791" t="s">
        <v>252</v>
      </c>
      <c r="U20" s="392"/>
      <c r="V20" s="36"/>
      <c r="W20" s="503"/>
      <c r="X20" s="2146"/>
      <c r="Y20" s="2080"/>
      <c r="Z20" s="213" t="s">
        <v>33</v>
      </c>
      <c r="AA20" s="461"/>
      <c r="AB20" s="100"/>
      <c r="AC20" s="461"/>
      <c r="AD20" s="758"/>
      <c r="AE20" s="461"/>
      <c r="AF20" s="100"/>
      <c r="AG20" s="461"/>
      <c r="AH20" s="100"/>
      <c r="AI20" s="205">
        <v>2</v>
      </c>
      <c r="AJ20" s="220"/>
      <c r="AK20" s="140">
        <f t="shared" si="2"/>
        <v>0</v>
      </c>
      <c r="AL20" s="28"/>
      <c r="AM20" s="959"/>
      <c r="AN20" s="125"/>
      <c r="AO20" s="122"/>
      <c r="AP20" s="41"/>
      <c r="AQ20" s="18"/>
      <c r="AR20" s="2149"/>
      <c r="AS20" s="2112"/>
      <c r="AT20" s="368"/>
      <c r="AU20" s="834" t="s">
        <v>68</v>
      </c>
      <c r="AV20" s="1041"/>
      <c r="AW20" s="774"/>
      <c r="AX20" s="1041"/>
      <c r="AY20" s="658"/>
      <c r="AZ20" s="1041"/>
      <c r="BA20" s="1040"/>
      <c r="BB20" s="1039"/>
      <c r="BC20" s="658"/>
      <c r="BD20" s="357">
        <v>1</v>
      </c>
      <c r="BE20" s="656"/>
      <c r="BF20" s="197">
        <f>IF(BE20&gt;0,BD20,0)</f>
        <v>0</v>
      </c>
      <c r="BG20" s="356"/>
      <c r="BH20" s="884"/>
      <c r="BI20" s="424" t="s">
        <v>48</v>
      </c>
      <c r="BJ20" s="986"/>
      <c r="BK20" s="164"/>
      <c r="BM20" s="699" t="s">
        <v>56</v>
      </c>
      <c r="BN20" s="700"/>
      <c r="BO20" s="856" t="s">
        <v>41</v>
      </c>
      <c r="BP20" s="700"/>
      <c r="BQ20" s="846" t="s">
        <v>248</v>
      </c>
      <c r="BR20" s="713"/>
      <c r="BS20" s="713">
        <v>9</v>
      </c>
      <c r="BT20" s="665"/>
      <c r="BU20" s="58"/>
      <c r="BV20" s="667"/>
      <c r="BW20" s="663"/>
      <c r="BX20" s="35"/>
      <c r="BY20" s="12"/>
      <c r="BZ20" s="10"/>
    </row>
    <row r="21" spans="1:78" ht="13.5" customHeight="1" thickBot="1">
      <c r="A21" s="39"/>
      <c r="B21" s="2144"/>
      <c r="C21" s="2086"/>
      <c r="D21" s="258"/>
      <c r="E21" s="259" t="s">
        <v>224</v>
      </c>
      <c r="F21" s="260"/>
      <c r="G21" s="260"/>
      <c r="H21" s="260"/>
      <c r="I21" s="260"/>
      <c r="J21" s="260"/>
      <c r="K21" s="260"/>
      <c r="L21" s="260"/>
      <c r="M21" s="260"/>
      <c r="N21" s="55"/>
      <c r="O21" s="616"/>
      <c r="P21" s="138">
        <f>SUM(P22:P24)</f>
        <v>0</v>
      </c>
      <c r="Q21" s="1099">
        <f>SUM(N22:N24)</f>
        <v>4</v>
      </c>
      <c r="R21" s="150" t="str">
        <f>IF(SUM(P22:P24)&gt;=Q21,"OK","未充足")</f>
        <v>未充足</v>
      </c>
      <c r="S21" s="79"/>
      <c r="T21" s="157"/>
      <c r="U21" s="145"/>
      <c r="V21" s="36"/>
      <c r="W21" s="503"/>
      <c r="X21" s="2146"/>
      <c r="Y21" s="2080"/>
      <c r="Z21" s="215" t="s">
        <v>150</v>
      </c>
      <c r="AA21" s="464"/>
      <c r="AB21" s="314"/>
      <c r="AC21" s="464"/>
      <c r="AD21" s="314"/>
      <c r="AE21" s="760"/>
      <c r="AF21" s="314"/>
      <c r="AG21" s="464"/>
      <c r="AH21" s="314"/>
      <c r="AI21" s="186">
        <v>2</v>
      </c>
      <c r="AJ21" s="316"/>
      <c r="AK21" s="188">
        <f t="shared" si="2"/>
        <v>0</v>
      </c>
      <c r="AL21" s="189"/>
      <c r="AM21" s="1095" t="s">
        <v>296</v>
      </c>
      <c r="AN21" s="190" t="s">
        <v>48</v>
      </c>
      <c r="AO21" s="324" t="s">
        <v>220</v>
      </c>
      <c r="AP21" s="41"/>
      <c r="AQ21" s="18"/>
      <c r="AR21" s="2149"/>
      <c r="AS21" s="2112"/>
      <c r="AT21" s="290"/>
      <c r="AU21" s="178" t="s">
        <v>69</v>
      </c>
      <c r="AV21" s="468"/>
      <c r="AW21" s="91"/>
      <c r="AX21" s="468"/>
      <c r="AY21" s="91"/>
      <c r="AZ21" s="1042"/>
      <c r="BA21" s="91"/>
      <c r="BB21" s="629"/>
      <c r="BC21" s="100"/>
      <c r="BD21" s="82">
        <v>2</v>
      </c>
      <c r="BE21" s="105"/>
      <c r="BF21" s="126">
        <f>IF(BE21&gt;0,BD21,0)</f>
        <v>0</v>
      </c>
      <c r="BG21" s="125" t="s">
        <v>48</v>
      </c>
      <c r="BH21" s="885"/>
      <c r="BI21" s="425"/>
      <c r="BJ21" s="976" t="s">
        <v>284</v>
      </c>
      <c r="BK21" s="12"/>
      <c r="BM21" s="677" t="s">
        <v>233</v>
      </c>
      <c r="BN21" s="672"/>
      <c r="BO21" s="678"/>
      <c r="BP21" s="679" t="s">
        <v>241</v>
      </c>
      <c r="BQ21" s="29"/>
      <c r="BR21" s="29">
        <v>5</v>
      </c>
      <c r="BS21" s="29"/>
      <c r="BT21" s="665"/>
      <c r="BU21" s="58"/>
      <c r="BV21" s="663"/>
      <c r="BW21" s="663"/>
      <c r="BX21" s="663"/>
      <c r="BY21" s="12"/>
      <c r="BZ21" s="12"/>
    </row>
    <row r="22" spans="1:78" ht="13.5" customHeight="1" thickTop="1" thickBot="1">
      <c r="A22" s="39"/>
      <c r="B22" s="2144"/>
      <c r="C22" s="2086"/>
      <c r="D22" s="258"/>
      <c r="E22" s="828" t="s">
        <v>115</v>
      </c>
      <c r="F22" s="320"/>
      <c r="G22" s="280"/>
      <c r="H22" s="739"/>
      <c r="I22" s="280"/>
      <c r="J22" s="222"/>
      <c r="K22" s="1135"/>
      <c r="L22" s="222"/>
      <c r="M22" s="280"/>
      <c r="N22" s="202">
        <v>2</v>
      </c>
      <c r="O22" s="310"/>
      <c r="P22" s="203">
        <f t="shared" ref="P22:P24" si="4">IF(O22&gt;0,N22,0)</f>
        <v>0</v>
      </c>
      <c r="Q22" s="198"/>
      <c r="R22" s="866"/>
      <c r="S22" s="190"/>
      <c r="T22" s="1024"/>
      <c r="U22" s="145"/>
      <c r="V22" s="36"/>
      <c r="W22" s="503"/>
      <c r="X22" s="2146"/>
      <c r="Y22" s="2080"/>
      <c r="Z22" s="216" t="s">
        <v>151</v>
      </c>
      <c r="AA22" s="470"/>
      <c r="AB22" s="224"/>
      <c r="AC22" s="470"/>
      <c r="AD22" s="224"/>
      <c r="AE22" s="759"/>
      <c r="AF22" s="224"/>
      <c r="AG22" s="470"/>
      <c r="AH22" s="224"/>
      <c r="AI22" s="305">
        <v>2</v>
      </c>
      <c r="AJ22" s="221"/>
      <c r="AK22" s="197">
        <f t="shared" si="2"/>
        <v>0</v>
      </c>
      <c r="AL22" s="198"/>
      <c r="AM22" s="870"/>
      <c r="AN22" s="323"/>
      <c r="AO22" s="811" t="s">
        <v>253</v>
      </c>
      <c r="AP22" s="41"/>
      <c r="AQ22" s="18"/>
      <c r="AR22" s="2149"/>
      <c r="AS22" s="2112"/>
      <c r="AT22" s="2118" t="s">
        <v>129</v>
      </c>
      <c r="AU22" s="411" t="s">
        <v>235</v>
      </c>
      <c r="AV22" s="412"/>
      <c r="AW22" s="412"/>
      <c r="AX22" s="412"/>
      <c r="AY22" s="2087" t="s">
        <v>202</v>
      </c>
      <c r="AZ22" s="2087"/>
      <c r="BA22" s="938">
        <f>IF((BF22-BG22)&gt;0,BF22-BG22,0)</f>
        <v>0</v>
      </c>
      <c r="BB22" s="2088" t="s">
        <v>97</v>
      </c>
      <c r="BC22" s="2088"/>
      <c r="BD22" s="939">
        <f>IF((BF22-BI22)&gt;0,BF22-BI22,0)</f>
        <v>0</v>
      </c>
      <c r="BE22" s="413"/>
      <c r="BF22" s="414">
        <f>SUM(BF23:BF24)</f>
        <v>0</v>
      </c>
      <c r="BG22" s="415">
        <v>1</v>
      </c>
      <c r="BH22" s="566" t="str">
        <f>IF(BF22&gt;=BG22,"OK","未充足")</f>
        <v>未充足</v>
      </c>
      <c r="BI22" s="416">
        <v>1</v>
      </c>
      <c r="BJ22" s="571" t="str">
        <f>IF(BF22&gt;=BI22,"OK","未充足")</f>
        <v>未充足</v>
      </c>
      <c r="BK22" s="12"/>
      <c r="BM22" s="673" t="s">
        <v>234</v>
      </c>
      <c r="BN22" s="674"/>
      <c r="BO22" s="676"/>
      <c r="BP22" s="675" t="s">
        <v>242</v>
      </c>
      <c r="BQ22" s="29"/>
      <c r="BR22" s="29">
        <v>3</v>
      </c>
      <c r="BS22" s="29"/>
      <c r="BT22" s="665"/>
      <c r="BU22" s="58"/>
      <c r="BV22" s="667"/>
      <c r="BW22" s="663"/>
      <c r="BX22" s="35"/>
      <c r="BY22" s="12"/>
      <c r="BZ22" s="12"/>
    </row>
    <row r="23" spans="1:78" ht="13.5" customHeight="1" thickTop="1" thickBot="1">
      <c r="A23" s="39"/>
      <c r="B23" s="2144"/>
      <c r="C23" s="2086"/>
      <c r="D23" s="258"/>
      <c r="E23" s="827" t="s">
        <v>116</v>
      </c>
      <c r="F23" s="738"/>
      <c r="G23" s="92"/>
      <c r="H23" s="97"/>
      <c r="I23" s="92"/>
      <c r="J23" s="97"/>
      <c r="K23" s="92"/>
      <c r="L23" s="97"/>
      <c r="M23" s="92"/>
      <c r="N23" s="78">
        <v>1</v>
      </c>
      <c r="O23" s="106"/>
      <c r="P23" s="126">
        <f t="shared" si="4"/>
        <v>0</v>
      </c>
      <c r="Q23" s="28"/>
      <c r="R23" s="867"/>
      <c r="S23" s="330"/>
      <c r="T23" s="1010"/>
      <c r="U23" s="392"/>
      <c r="V23" s="36"/>
      <c r="W23" s="503"/>
      <c r="X23" s="2146"/>
      <c r="Y23" s="2080"/>
      <c r="Z23" s="216" t="s">
        <v>152</v>
      </c>
      <c r="AA23" s="470"/>
      <c r="AB23" s="224"/>
      <c r="AC23" s="470"/>
      <c r="AD23" s="224"/>
      <c r="AE23" s="759"/>
      <c r="AF23" s="224"/>
      <c r="AG23" s="470"/>
      <c r="AH23" s="224"/>
      <c r="AI23" s="305">
        <v>2</v>
      </c>
      <c r="AJ23" s="221"/>
      <c r="AK23" s="197">
        <f t="shared" si="2"/>
        <v>0</v>
      </c>
      <c r="AL23" s="198"/>
      <c r="AM23" s="879"/>
      <c r="AN23" s="198"/>
      <c r="AO23" s="811" t="s">
        <v>253</v>
      </c>
      <c r="AP23" s="41"/>
      <c r="AQ23" s="18"/>
      <c r="AR23" s="2149"/>
      <c r="AS23" s="2112"/>
      <c r="AT23" s="2119"/>
      <c r="AU23" s="27" t="s">
        <v>172</v>
      </c>
      <c r="AV23" s="1033"/>
      <c r="AW23" s="755"/>
      <c r="AX23" s="465"/>
      <c r="AY23" s="223"/>
      <c r="AZ23" s="465"/>
      <c r="BA23" s="1035"/>
      <c r="BB23" s="1037"/>
      <c r="BC23" s="210"/>
      <c r="BD23" s="74">
        <v>1</v>
      </c>
      <c r="BE23" s="103"/>
      <c r="BF23" s="136">
        <f>IF(BE23&gt;0,BD23,0)</f>
        <v>0</v>
      </c>
      <c r="BG23" s="23"/>
      <c r="BH23" s="892"/>
      <c r="BI23" s="424" t="s">
        <v>194</v>
      </c>
      <c r="BJ23" s="986"/>
      <c r="BK23" s="12"/>
      <c r="BM23" s="555" t="s">
        <v>235</v>
      </c>
      <c r="BN23" s="37"/>
      <c r="BO23" s="701"/>
      <c r="BP23" s="609" t="s">
        <v>243</v>
      </c>
      <c r="BQ23" s="57"/>
      <c r="BR23" s="57">
        <v>1</v>
      </c>
      <c r="BS23" s="57"/>
      <c r="BT23" s="665"/>
      <c r="BU23" s="58"/>
      <c r="BV23" s="668"/>
      <c r="BW23" s="663"/>
      <c r="BX23" s="663"/>
      <c r="BY23" s="12"/>
      <c r="BZ23" s="12"/>
    </row>
    <row r="24" spans="1:78" ht="13.5" customHeight="1" thickBot="1">
      <c r="A24" s="39"/>
      <c r="B24" s="2144"/>
      <c r="C24" s="2086"/>
      <c r="D24" s="281"/>
      <c r="E24" s="204" t="s">
        <v>117</v>
      </c>
      <c r="F24" s="207"/>
      <c r="G24" s="272"/>
      <c r="H24" s="275"/>
      <c r="I24" s="272"/>
      <c r="J24" s="740"/>
      <c r="K24" s="272"/>
      <c r="L24" s="275"/>
      <c r="M24" s="272"/>
      <c r="N24" s="199">
        <v>1</v>
      </c>
      <c r="O24" s="108"/>
      <c r="P24" s="137">
        <f t="shared" si="4"/>
        <v>0</v>
      </c>
      <c r="Q24" s="174"/>
      <c r="R24" s="868"/>
      <c r="S24" s="125"/>
      <c r="T24" s="1023"/>
      <c r="U24" s="145"/>
      <c r="V24" s="36"/>
      <c r="W24" s="503"/>
      <c r="X24" s="2146"/>
      <c r="Y24" s="2080"/>
      <c r="Z24" s="216" t="s">
        <v>153</v>
      </c>
      <c r="AA24" s="461"/>
      <c r="AB24" s="100"/>
      <c r="AC24" s="461"/>
      <c r="AD24" s="100"/>
      <c r="AE24" s="761"/>
      <c r="AF24" s="100"/>
      <c r="AG24" s="461"/>
      <c r="AH24" s="100"/>
      <c r="AI24" s="205">
        <v>2</v>
      </c>
      <c r="AJ24" s="220"/>
      <c r="AK24" s="140">
        <f t="shared" si="2"/>
        <v>0</v>
      </c>
      <c r="AL24" s="28"/>
      <c r="AM24" s="879"/>
      <c r="AN24" s="195"/>
      <c r="AO24" s="811" t="s">
        <v>253</v>
      </c>
      <c r="AP24" s="18"/>
      <c r="AQ24" s="18"/>
      <c r="AR24" s="2149"/>
      <c r="AS24" s="2113"/>
      <c r="AT24" s="2120"/>
      <c r="AU24" s="785" t="s">
        <v>173</v>
      </c>
      <c r="AV24" s="1034"/>
      <c r="AW24" s="1032"/>
      <c r="AX24" s="467"/>
      <c r="AY24" s="211"/>
      <c r="AZ24" s="467"/>
      <c r="BA24" s="1036"/>
      <c r="BB24" s="1038"/>
      <c r="BC24" s="210"/>
      <c r="BD24" s="74">
        <v>1</v>
      </c>
      <c r="BE24" s="108"/>
      <c r="BF24" s="127">
        <f>IF(BE24&gt;0,BD24,0)</f>
        <v>0</v>
      </c>
      <c r="BG24" s="23"/>
      <c r="BH24" s="892"/>
      <c r="BI24" s="424" t="s">
        <v>194</v>
      </c>
      <c r="BJ24" s="987"/>
      <c r="BK24" s="12"/>
      <c r="BM24" s="702" t="s">
        <v>57</v>
      </c>
      <c r="BN24" s="703"/>
      <c r="BO24" s="857" t="s">
        <v>191</v>
      </c>
      <c r="BP24" s="703"/>
      <c r="BQ24" s="714"/>
      <c r="BR24" s="714"/>
      <c r="BS24" s="714">
        <v>2</v>
      </c>
      <c r="BT24" s="665"/>
      <c r="BU24" s="58"/>
      <c r="BV24" s="667"/>
      <c r="BW24" s="663"/>
      <c r="BX24" s="35"/>
      <c r="BY24" s="12"/>
    </row>
    <row r="25" spans="1:78" ht="13.5" customHeight="1" thickTop="1" thickBot="1">
      <c r="A25" s="39"/>
      <c r="B25" s="2144"/>
      <c r="C25" s="2086"/>
      <c r="D25" s="2089" t="s">
        <v>188</v>
      </c>
      <c r="E25" s="261" t="s">
        <v>225</v>
      </c>
      <c r="F25" s="262"/>
      <c r="G25" s="262"/>
      <c r="H25" s="262"/>
      <c r="I25" s="262"/>
      <c r="J25" s="262"/>
      <c r="K25" s="262"/>
      <c r="L25" s="262"/>
      <c r="M25" s="262"/>
      <c r="N25" s="263"/>
      <c r="O25" s="311"/>
      <c r="P25" s="426">
        <f>SUM(P26:P28)</f>
        <v>0</v>
      </c>
      <c r="Q25" s="1100">
        <f>SUM(N26:N28)</f>
        <v>6</v>
      </c>
      <c r="R25" s="495" t="str">
        <f>IF(SUM(P26:P28)&gt;=Q25,"OK","未充足")</f>
        <v>未充足</v>
      </c>
      <c r="S25" s="264"/>
      <c r="T25" s="282"/>
      <c r="U25" s="394"/>
      <c r="V25" s="36"/>
      <c r="W25" s="503"/>
      <c r="X25" s="2146"/>
      <c r="Y25" s="2080"/>
      <c r="Z25" s="332" t="s">
        <v>154</v>
      </c>
      <c r="AA25" s="464"/>
      <c r="AB25" s="314"/>
      <c r="AC25" s="464"/>
      <c r="AD25" s="314"/>
      <c r="AE25" s="762"/>
      <c r="AF25" s="314"/>
      <c r="AG25" s="464"/>
      <c r="AH25" s="314"/>
      <c r="AI25" s="186">
        <v>2</v>
      </c>
      <c r="AJ25" s="316"/>
      <c r="AK25" s="188">
        <f t="shared" si="2"/>
        <v>0</v>
      </c>
      <c r="AL25" s="189"/>
      <c r="AM25" s="879"/>
      <c r="AN25" s="189"/>
      <c r="AO25" s="811" t="s">
        <v>253</v>
      </c>
      <c r="AP25" s="18"/>
      <c r="AQ25" s="18"/>
      <c r="AR25" s="2149"/>
      <c r="AS25" s="2306" t="s">
        <v>191</v>
      </c>
      <c r="AT25" s="2093"/>
      <c r="AU25" s="387" t="s">
        <v>57</v>
      </c>
      <c r="AV25" s="1912"/>
      <c r="AW25" s="1913"/>
      <c r="AX25" s="1913"/>
      <c r="AY25" s="1914" t="s">
        <v>202</v>
      </c>
      <c r="AZ25" s="1914"/>
      <c r="BA25" s="1117">
        <f>IF((BF25-BG25)&gt;0,BF25-BG25,0)</f>
        <v>0</v>
      </c>
      <c r="BB25" s="1914" t="s">
        <v>97</v>
      </c>
      <c r="BC25" s="1914"/>
      <c r="BD25" s="946">
        <f>IF((BF25-BI25)&gt;0,BF25-BI25,0)</f>
        <v>0</v>
      </c>
      <c r="BE25" s="303"/>
      <c r="BF25" s="232">
        <f>SUM(BF26:BF32)</f>
        <v>0</v>
      </c>
      <c r="BG25" s="233">
        <v>2</v>
      </c>
      <c r="BH25" s="565" t="str">
        <f>IF(AND(BF25&gt;=BG25,BF26=1),"OK","未充足")</f>
        <v>未充足</v>
      </c>
      <c r="BI25" s="141">
        <v>1</v>
      </c>
      <c r="BJ25" s="572" t="str">
        <f>IF(BF25&gt;=BI25,"OK","未充足")</f>
        <v>未充足</v>
      </c>
      <c r="BK25" s="10"/>
      <c r="BM25" s="704" t="s">
        <v>240</v>
      </c>
      <c r="BN25" s="705"/>
      <c r="BO25" s="858" t="s">
        <v>193</v>
      </c>
      <c r="BP25" s="706"/>
      <c r="BQ25" s="706"/>
      <c r="BR25" s="706"/>
      <c r="BS25" s="715">
        <v>12</v>
      </c>
      <c r="BT25" s="665"/>
      <c r="BU25" s="29"/>
      <c r="BV25" s="56"/>
      <c r="BW25" s="663"/>
      <c r="BX25" s="44"/>
      <c r="BY25" s="12"/>
      <c r="BZ25" s="12"/>
    </row>
    <row r="26" spans="1:78" ht="13.5" customHeight="1" thickTop="1" thickBot="1">
      <c r="A26" s="39"/>
      <c r="B26" s="2144"/>
      <c r="C26" s="2086"/>
      <c r="D26" s="2090"/>
      <c r="E26" s="824" t="s">
        <v>118</v>
      </c>
      <c r="F26" s="741"/>
      <c r="G26" s="279"/>
      <c r="H26" s="193"/>
      <c r="I26" s="194"/>
      <c r="J26" s="193"/>
      <c r="K26" s="1136"/>
      <c r="L26" s="193"/>
      <c r="M26" s="194"/>
      <c r="N26" s="83">
        <v>2</v>
      </c>
      <c r="O26" s="103"/>
      <c r="P26" s="126">
        <f>IF(O26&gt;0,N26,0)</f>
        <v>0</v>
      </c>
      <c r="Q26" s="198"/>
      <c r="R26" s="866"/>
      <c r="S26" s="190"/>
      <c r="T26" s="788" t="s">
        <v>252</v>
      </c>
      <c r="U26" s="395"/>
      <c r="V26" s="36"/>
      <c r="W26" s="503"/>
      <c r="X26" s="2146"/>
      <c r="Y26" s="2080"/>
      <c r="Z26" s="216" t="s">
        <v>155</v>
      </c>
      <c r="AA26" s="470"/>
      <c r="AB26" s="224"/>
      <c r="AC26" s="470"/>
      <c r="AD26" s="224"/>
      <c r="AE26" s="759"/>
      <c r="AF26" s="224"/>
      <c r="AG26" s="470"/>
      <c r="AH26" s="224"/>
      <c r="AI26" s="305">
        <v>2</v>
      </c>
      <c r="AJ26" s="221"/>
      <c r="AK26" s="197">
        <f t="shared" si="2"/>
        <v>0</v>
      </c>
      <c r="AL26" s="198"/>
      <c r="AM26" s="879"/>
      <c r="AN26" s="323"/>
      <c r="AO26" s="811" t="s">
        <v>253</v>
      </c>
      <c r="AP26" s="18"/>
      <c r="AQ26" s="18"/>
      <c r="AR26" s="2149"/>
      <c r="AS26" s="2094"/>
      <c r="AT26" s="2095"/>
      <c r="AU26" s="826" t="s">
        <v>81</v>
      </c>
      <c r="AV26" s="777"/>
      <c r="AW26" s="1031"/>
      <c r="AX26" s="465"/>
      <c r="AY26" s="223"/>
      <c r="AZ26" s="465"/>
      <c r="BA26" s="223"/>
      <c r="BB26" s="465"/>
      <c r="BC26" s="223"/>
      <c r="BD26" s="71">
        <v>1</v>
      </c>
      <c r="BE26" s="945"/>
      <c r="BF26" s="197">
        <f>IF(BE26&gt;0,BD26,0)</f>
        <v>0</v>
      </c>
      <c r="BG26" s="942" t="s">
        <v>48</v>
      </c>
      <c r="BH26" s="943"/>
      <c r="BI26" s="944"/>
      <c r="BJ26" s="988"/>
      <c r="BK26" s="10"/>
      <c r="BM26" s="847" t="s">
        <v>244</v>
      </c>
      <c r="BN26" s="848"/>
      <c r="BO26" s="859" t="s">
        <v>49</v>
      </c>
      <c r="BP26" s="849"/>
      <c r="BQ26" s="849"/>
      <c r="BR26" s="849"/>
      <c r="BS26" s="850">
        <v>1</v>
      </c>
      <c r="BT26" s="851"/>
      <c r="BU26" s="852"/>
      <c r="BV26" s="56"/>
      <c r="BW26" s="35"/>
      <c r="BX26" s="45"/>
    </row>
    <row r="27" spans="1:78" ht="13.5" customHeight="1" thickTop="1">
      <c r="A27" s="39"/>
      <c r="B27" s="2144"/>
      <c r="C27" s="2086"/>
      <c r="D27" s="2090"/>
      <c r="E27" s="831" t="s">
        <v>119</v>
      </c>
      <c r="F27" s="90"/>
      <c r="G27" s="742"/>
      <c r="H27" s="193"/>
      <c r="I27" s="194"/>
      <c r="J27" s="193"/>
      <c r="K27" s="1137"/>
      <c r="L27" s="193"/>
      <c r="M27" s="194"/>
      <c r="N27" s="75">
        <v>2</v>
      </c>
      <c r="O27" s="104"/>
      <c r="P27" s="127">
        <f t="shared" ref="P27:P28" si="5">IF(O27&gt;0,N27,0)</f>
        <v>0</v>
      </c>
      <c r="Q27" s="28"/>
      <c r="R27" s="867"/>
      <c r="S27" s="330"/>
      <c r="T27" s="1010"/>
      <c r="U27" s="392"/>
      <c r="V27" s="36"/>
      <c r="W27" s="46"/>
      <c r="X27" s="2146"/>
      <c r="Y27" s="2080"/>
      <c r="Z27" s="216" t="s">
        <v>156</v>
      </c>
      <c r="AA27" s="461"/>
      <c r="AB27" s="100"/>
      <c r="AC27" s="461"/>
      <c r="AD27" s="100"/>
      <c r="AE27" s="461"/>
      <c r="AF27" s="763"/>
      <c r="AG27" s="650"/>
      <c r="AH27" s="100"/>
      <c r="AI27" s="205">
        <v>2</v>
      </c>
      <c r="AJ27" s="220"/>
      <c r="AK27" s="140">
        <f t="shared" si="2"/>
        <v>0</v>
      </c>
      <c r="AL27" s="189"/>
      <c r="AM27" s="879"/>
      <c r="AN27" s="190" t="s">
        <v>48</v>
      </c>
      <c r="AO27" s="324" t="s">
        <v>220</v>
      </c>
      <c r="AP27" s="18"/>
      <c r="AQ27" s="18"/>
      <c r="AR27" s="2149"/>
      <c r="AS27" s="2094"/>
      <c r="AT27" s="2095"/>
      <c r="AU27" s="359" t="s">
        <v>71</v>
      </c>
      <c r="AV27" s="759"/>
      <c r="AW27" s="907"/>
      <c r="AX27" s="470"/>
      <c r="AY27" s="224"/>
      <c r="AZ27" s="470"/>
      <c r="BA27" s="224"/>
      <c r="BB27" s="470"/>
      <c r="BC27" s="224"/>
      <c r="BD27" s="305">
        <v>1</v>
      </c>
      <c r="BE27" s="187"/>
      <c r="BF27" s="197">
        <f t="shared" ref="BF27:BF32" si="6">IF(BE27&gt;0,BD27,0)</f>
        <v>0</v>
      </c>
      <c r="BG27" s="198"/>
      <c r="BH27" s="867"/>
      <c r="BI27" s="330"/>
      <c r="BJ27" s="989"/>
      <c r="BK27" s="164" t="s">
        <v>294</v>
      </c>
      <c r="BM27" s="14"/>
      <c r="BN27" s="12"/>
      <c r="BO27" s="664"/>
      <c r="BP27" s="665"/>
      <c r="BQ27" s="665"/>
      <c r="BR27" s="665"/>
      <c r="BS27" s="665"/>
      <c r="BT27" s="665"/>
      <c r="BU27" s="29"/>
      <c r="BV27" s="56"/>
      <c r="BW27" s="35"/>
      <c r="BX27" s="45"/>
    </row>
    <row r="28" spans="1:78" ht="13.5" customHeight="1" thickBot="1">
      <c r="A28" s="39"/>
      <c r="B28" s="2144"/>
      <c r="C28" s="2086"/>
      <c r="D28" s="2091"/>
      <c r="E28" s="832" t="s">
        <v>120</v>
      </c>
      <c r="F28" s="300"/>
      <c r="G28" s="743"/>
      <c r="H28" s="193"/>
      <c r="I28" s="194"/>
      <c r="J28" s="193"/>
      <c r="K28" s="1138"/>
      <c r="L28" s="193"/>
      <c r="M28" s="194"/>
      <c r="N28" s="301">
        <v>2</v>
      </c>
      <c r="O28" s="108"/>
      <c r="P28" s="273">
        <f t="shared" si="5"/>
        <v>0</v>
      </c>
      <c r="Q28" s="174"/>
      <c r="R28" s="868"/>
      <c r="S28" s="125"/>
      <c r="T28" s="1023"/>
      <c r="U28" s="394"/>
      <c r="V28" s="36"/>
      <c r="W28" s="46"/>
      <c r="X28" s="2146"/>
      <c r="Y28" s="2080"/>
      <c r="Z28" s="213" t="s">
        <v>157</v>
      </c>
      <c r="AA28" s="463"/>
      <c r="AB28" s="210"/>
      <c r="AC28" s="463"/>
      <c r="AD28" s="210"/>
      <c r="AE28" s="463"/>
      <c r="AF28" s="756"/>
      <c r="AG28" s="463"/>
      <c r="AH28" s="210"/>
      <c r="AI28" s="72">
        <v>2</v>
      </c>
      <c r="AJ28" s="219"/>
      <c r="AK28" s="217">
        <f t="shared" si="2"/>
        <v>0</v>
      </c>
      <c r="AL28" s="198"/>
      <c r="AM28" s="879"/>
      <c r="AN28" s="198"/>
      <c r="AO28" s="811" t="s">
        <v>253</v>
      </c>
      <c r="AP28" s="18"/>
      <c r="AQ28" s="18"/>
      <c r="AR28" s="2149"/>
      <c r="AS28" s="2094"/>
      <c r="AT28" s="2095"/>
      <c r="AU28" s="361" t="s">
        <v>82</v>
      </c>
      <c r="AV28" s="469"/>
      <c r="AW28" s="345"/>
      <c r="AX28" s="469"/>
      <c r="AY28" s="345"/>
      <c r="AZ28" s="775"/>
      <c r="BA28" s="345"/>
      <c r="BB28" s="469"/>
      <c r="BC28" s="345"/>
      <c r="BD28" s="362">
        <v>1</v>
      </c>
      <c r="BE28" s="349"/>
      <c r="BF28" s="350">
        <f t="shared" si="6"/>
        <v>0</v>
      </c>
      <c r="BG28" s="363"/>
      <c r="BH28" s="886"/>
      <c r="BI28" s="351"/>
      <c r="BJ28" s="990"/>
      <c r="BK28" s="12"/>
      <c r="BM28" s="14"/>
      <c r="BN28" s="209"/>
      <c r="BO28" s="666"/>
      <c r="BP28" s="665"/>
      <c r="BQ28" s="665"/>
      <c r="BR28" s="665"/>
      <c r="BS28" s="665"/>
      <c r="BT28" s="665"/>
      <c r="BU28" s="29"/>
      <c r="BV28" s="662"/>
      <c r="BW28" s="19"/>
      <c r="BX28" s="12"/>
    </row>
    <row r="29" spans="1:78" ht="13.5" customHeight="1" thickBot="1">
      <c r="A29" s="39"/>
      <c r="B29" s="2144"/>
      <c r="C29" s="2086"/>
      <c r="D29" s="2151" t="s">
        <v>129</v>
      </c>
      <c r="E29" s="1181" t="s">
        <v>226</v>
      </c>
      <c r="F29" s="1182"/>
      <c r="G29" s="1182"/>
      <c r="H29" s="1182"/>
      <c r="I29" s="1182"/>
      <c r="J29" s="1182"/>
      <c r="K29" s="1182"/>
      <c r="L29" s="1182"/>
      <c r="M29" s="1182"/>
      <c r="N29" s="1183"/>
      <c r="O29" s="1184"/>
      <c r="P29" s="1185">
        <f>SUM(P30:P31)</f>
        <v>0</v>
      </c>
      <c r="Q29" s="1186">
        <v>2</v>
      </c>
      <c r="R29" s="1187" t="str">
        <f>IF(SUM(P30:P31)&gt;=Q29,"OK","未充足")</f>
        <v>未充足</v>
      </c>
      <c r="S29" s="1186"/>
      <c r="T29" s="1188"/>
      <c r="U29" s="394"/>
      <c r="V29" s="36"/>
      <c r="W29" s="46"/>
      <c r="X29" s="2146"/>
      <c r="Y29" s="2080"/>
      <c r="Z29" s="215" t="s">
        <v>158</v>
      </c>
      <c r="AA29" s="464"/>
      <c r="AB29" s="314"/>
      <c r="AC29" s="464"/>
      <c r="AD29" s="314"/>
      <c r="AE29" s="464"/>
      <c r="AF29" s="757"/>
      <c r="AG29" s="464"/>
      <c r="AH29" s="314"/>
      <c r="AI29" s="186">
        <v>2</v>
      </c>
      <c r="AJ29" s="316"/>
      <c r="AK29" s="188">
        <f t="shared" si="2"/>
        <v>0</v>
      </c>
      <c r="AL29" s="198"/>
      <c r="AM29" s="879"/>
      <c r="AN29" s="195"/>
      <c r="AO29" s="811" t="s">
        <v>253</v>
      </c>
      <c r="AP29" s="41"/>
      <c r="AQ29" s="18"/>
      <c r="AR29" s="2149"/>
      <c r="AS29" s="2094"/>
      <c r="AT29" s="2095"/>
      <c r="AU29" s="360" t="s">
        <v>83</v>
      </c>
      <c r="AV29" s="469"/>
      <c r="AW29" s="345"/>
      <c r="AX29" s="469"/>
      <c r="AY29" s="345"/>
      <c r="AZ29" s="775"/>
      <c r="BA29" s="345"/>
      <c r="BB29" s="469"/>
      <c r="BC29" s="345"/>
      <c r="BD29" s="364">
        <v>1</v>
      </c>
      <c r="BE29" s="659"/>
      <c r="BF29" s="350">
        <f t="shared" si="6"/>
        <v>0</v>
      </c>
      <c r="BG29" s="354"/>
      <c r="BH29" s="887"/>
      <c r="BI29" s="355"/>
      <c r="BJ29" s="991"/>
      <c r="BK29" s="12"/>
      <c r="BM29" s="12"/>
      <c r="BN29" s="12"/>
      <c r="BO29" s="12"/>
      <c r="BP29" s="12"/>
      <c r="BQ29" s="12"/>
      <c r="BR29" s="12"/>
      <c r="BS29" s="12"/>
      <c r="BT29" s="12"/>
      <c r="BU29" s="12"/>
      <c r="BV29" s="12"/>
      <c r="BW29" s="12"/>
      <c r="BX29" s="12"/>
    </row>
    <row r="30" spans="1:78" ht="13.5" customHeight="1" thickTop="1">
      <c r="A30" s="39"/>
      <c r="B30" s="2144"/>
      <c r="C30" s="2086"/>
      <c r="D30" s="2152"/>
      <c r="E30" s="22" t="s">
        <v>113</v>
      </c>
      <c r="F30" s="94"/>
      <c r="G30" s="736"/>
      <c r="H30" s="97"/>
      <c r="I30" s="89"/>
      <c r="J30" s="97"/>
      <c r="K30" s="89"/>
      <c r="L30" s="97"/>
      <c r="M30" s="92"/>
      <c r="N30" s="205">
        <v>2</v>
      </c>
      <c r="O30" s="103"/>
      <c r="P30" s="126">
        <f t="shared" ref="P30:P31" si="7">IF(O30&gt;0,N30,0)</f>
        <v>0</v>
      </c>
      <c r="Q30" s="28"/>
      <c r="R30" s="867"/>
      <c r="S30" s="125"/>
      <c r="T30" s="1025"/>
      <c r="U30" s="394"/>
      <c r="V30" s="36"/>
      <c r="W30" s="46"/>
      <c r="X30" s="2146"/>
      <c r="Y30" s="2080"/>
      <c r="Z30" s="216" t="s">
        <v>159</v>
      </c>
      <c r="AA30" s="470"/>
      <c r="AB30" s="224"/>
      <c r="AC30" s="470"/>
      <c r="AD30" s="224"/>
      <c r="AE30" s="470"/>
      <c r="AF30" s="745"/>
      <c r="AG30" s="470"/>
      <c r="AH30" s="224"/>
      <c r="AI30" s="305">
        <v>2</v>
      </c>
      <c r="AJ30" s="221"/>
      <c r="AK30" s="197">
        <f t="shared" si="2"/>
        <v>0</v>
      </c>
      <c r="AL30" s="28"/>
      <c r="AM30" s="879"/>
      <c r="AN30" s="323"/>
      <c r="AO30" s="811" t="s">
        <v>253</v>
      </c>
      <c r="AP30" s="41"/>
      <c r="AQ30" s="18"/>
      <c r="AR30" s="2149"/>
      <c r="AS30" s="2094"/>
      <c r="AT30" s="2095"/>
      <c r="AU30" s="360" t="s">
        <v>84</v>
      </c>
      <c r="AV30" s="469"/>
      <c r="AW30" s="345"/>
      <c r="AX30" s="469"/>
      <c r="AY30" s="345"/>
      <c r="AZ30" s="775"/>
      <c r="BA30" s="345"/>
      <c r="BB30" s="469"/>
      <c r="BC30" s="345"/>
      <c r="BD30" s="364">
        <v>1</v>
      </c>
      <c r="BE30" s="349"/>
      <c r="BF30" s="350">
        <f t="shared" si="6"/>
        <v>0</v>
      </c>
      <c r="BG30" s="351"/>
      <c r="BH30" s="886"/>
      <c r="BI30" s="365"/>
      <c r="BJ30" s="366"/>
      <c r="BK30" s="164"/>
      <c r="BL30" s="12"/>
    </row>
    <row r="31" spans="1:78" ht="13.5" customHeight="1" thickBot="1">
      <c r="A31" s="39"/>
      <c r="B31" s="2144"/>
      <c r="C31" s="2356"/>
      <c r="D31" s="2153"/>
      <c r="E31" s="172" t="s">
        <v>114</v>
      </c>
      <c r="F31" s="313"/>
      <c r="G31" s="737"/>
      <c r="H31" s="308"/>
      <c r="I31" s="272"/>
      <c r="J31" s="308"/>
      <c r="K31" s="272"/>
      <c r="L31" s="308"/>
      <c r="M31" s="185"/>
      <c r="N31" s="186">
        <v>2</v>
      </c>
      <c r="O31" s="108"/>
      <c r="P31" s="188">
        <f t="shared" si="7"/>
        <v>0</v>
      </c>
      <c r="Q31" s="189"/>
      <c r="R31" s="868"/>
      <c r="S31" s="190"/>
      <c r="T31" s="1026"/>
      <c r="U31" s="392"/>
      <c r="V31" s="36"/>
      <c r="W31" s="46"/>
      <c r="X31" s="2146"/>
      <c r="Y31" s="2080"/>
      <c r="Z31" s="216" t="s">
        <v>6</v>
      </c>
      <c r="AA31" s="470"/>
      <c r="AB31" s="224"/>
      <c r="AC31" s="470"/>
      <c r="AD31" s="224"/>
      <c r="AE31" s="470"/>
      <c r="AF31" s="764"/>
      <c r="AG31" s="473"/>
      <c r="AH31" s="224"/>
      <c r="AI31" s="305">
        <v>1</v>
      </c>
      <c r="AJ31" s="221"/>
      <c r="AK31" s="197">
        <f t="shared" si="2"/>
        <v>0</v>
      </c>
      <c r="AL31" s="327"/>
      <c r="AM31" s="879"/>
      <c r="AN31" s="190" t="s">
        <v>48</v>
      </c>
      <c r="AO31" s="324" t="s">
        <v>220</v>
      </c>
      <c r="AP31" s="41"/>
      <c r="AQ31" s="18"/>
      <c r="AR31" s="2149"/>
      <c r="AS31" s="2094"/>
      <c r="AT31" s="2095"/>
      <c r="AU31" s="360" t="s">
        <v>174</v>
      </c>
      <c r="AV31" s="469"/>
      <c r="AW31" s="345"/>
      <c r="AX31" s="469"/>
      <c r="AY31" s="345"/>
      <c r="AZ31" s="775"/>
      <c r="BA31" s="345"/>
      <c r="BB31" s="469"/>
      <c r="BC31" s="345"/>
      <c r="BD31" s="364">
        <v>1</v>
      </c>
      <c r="BE31" s="349"/>
      <c r="BF31" s="350">
        <f t="shared" si="6"/>
        <v>0</v>
      </c>
      <c r="BG31" s="351"/>
      <c r="BH31" s="886"/>
      <c r="BI31" s="365"/>
      <c r="BJ31" s="992"/>
      <c r="BK31" s="165"/>
      <c r="BL31" s="12"/>
    </row>
    <row r="32" spans="1:78" ht="13.5" customHeight="1" thickTop="1" thickBot="1">
      <c r="A32" s="39"/>
      <c r="B32" s="2144"/>
      <c r="C32" s="2154" t="s">
        <v>189</v>
      </c>
      <c r="D32" s="341"/>
      <c r="E32" s="380" t="s">
        <v>53</v>
      </c>
      <c r="F32" s="1113" t="s">
        <v>229</v>
      </c>
      <c r="G32" s="1114"/>
      <c r="H32" s="1114"/>
      <c r="I32" s="1114"/>
      <c r="J32" s="1114"/>
      <c r="K32" s="1114"/>
      <c r="L32" s="1114"/>
      <c r="M32" s="1114"/>
      <c r="N32" s="342"/>
      <c r="O32" s="617"/>
      <c r="P32" s="427">
        <f>P33+P45</f>
        <v>0</v>
      </c>
      <c r="Q32" s="429">
        <v>27</v>
      </c>
      <c r="R32" s="563" t="str">
        <f>IF(P32&gt;=Q32,"OK","未充足")</f>
        <v>未充足</v>
      </c>
      <c r="S32" s="429">
        <v>25</v>
      </c>
      <c r="T32" s="497" t="str">
        <f>IF(P32&gt;=S32,"OK","未充足")</f>
        <v>未充足</v>
      </c>
      <c r="U32" s="392"/>
      <c r="V32" s="36"/>
      <c r="W32" s="46"/>
      <c r="X32" s="2146"/>
      <c r="Y32" s="2080"/>
      <c r="Z32" s="216" t="s">
        <v>160</v>
      </c>
      <c r="AA32" s="470"/>
      <c r="AB32" s="224"/>
      <c r="AC32" s="470"/>
      <c r="AD32" s="224"/>
      <c r="AE32" s="470"/>
      <c r="AF32" s="224"/>
      <c r="AG32" s="1937"/>
      <c r="AH32" s="1938"/>
      <c r="AI32" s="305">
        <v>2</v>
      </c>
      <c r="AJ32" s="221"/>
      <c r="AK32" s="197">
        <f t="shared" si="2"/>
        <v>0</v>
      </c>
      <c r="AL32" s="198"/>
      <c r="AM32" s="879"/>
      <c r="AN32" s="323"/>
      <c r="AO32" s="324"/>
      <c r="AP32" s="41"/>
      <c r="AQ32" s="18"/>
      <c r="AR32" s="2149"/>
      <c r="AS32" s="2307"/>
      <c r="AT32" s="2308"/>
      <c r="AU32" s="178" t="s">
        <v>175</v>
      </c>
      <c r="AV32" s="468"/>
      <c r="AW32" s="91"/>
      <c r="AX32" s="468"/>
      <c r="AY32" s="91"/>
      <c r="AZ32" s="468"/>
      <c r="BA32" s="91"/>
      <c r="BB32" s="776"/>
      <c r="BC32" s="91"/>
      <c r="BD32" s="82">
        <v>1</v>
      </c>
      <c r="BE32" s="105"/>
      <c r="BF32" s="126">
        <f t="shared" si="6"/>
        <v>0</v>
      </c>
      <c r="BG32" s="125"/>
      <c r="BH32" s="885"/>
      <c r="BI32" s="146"/>
      <c r="BJ32" s="993"/>
      <c r="BK32" s="1"/>
      <c r="BL32" s="12"/>
    </row>
    <row r="33" spans="1:65" ht="13.5" customHeight="1" thickTop="1" thickBot="1">
      <c r="A33" s="39"/>
      <c r="B33" s="2144"/>
      <c r="C33" s="2155"/>
      <c r="D33" s="2157" t="s">
        <v>186</v>
      </c>
      <c r="E33" s="337" t="s">
        <v>227</v>
      </c>
      <c r="F33" s="338"/>
      <c r="G33" s="338"/>
      <c r="H33" s="338"/>
      <c r="I33" s="338"/>
      <c r="J33" s="338"/>
      <c r="K33" s="338"/>
      <c r="L33" s="338"/>
      <c r="M33" s="338"/>
      <c r="N33" s="339"/>
      <c r="O33" s="312"/>
      <c r="P33" s="340">
        <f>SUM(P34:P43)</f>
        <v>0</v>
      </c>
      <c r="Q33" s="1101">
        <f>SUM(N34:N43)</f>
        <v>17</v>
      </c>
      <c r="R33" s="496" t="str">
        <f>IF(SUM(P34:P43)&gt;=Q33,"OK","未充足")</f>
        <v>未充足</v>
      </c>
      <c r="S33" s="265"/>
      <c r="T33" s="498"/>
      <c r="U33" s="396"/>
      <c r="V33" s="36"/>
      <c r="W33" s="46"/>
      <c r="X33" s="2146"/>
      <c r="Y33" s="2081"/>
      <c r="Z33" s="326" t="s">
        <v>5</v>
      </c>
      <c r="AA33" s="468"/>
      <c r="AB33" s="91"/>
      <c r="AC33" s="468"/>
      <c r="AD33" s="91"/>
      <c r="AE33" s="468"/>
      <c r="AF33" s="91"/>
      <c r="AG33" s="1939"/>
      <c r="AH33" s="1940"/>
      <c r="AI33" s="73">
        <v>8</v>
      </c>
      <c r="AJ33" s="155"/>
      <c r="AK33" s="140">
        <f t="shared" si="2"/>
        <v>0</v>
      </c>
      <c r="AL33" s="28"/>
      <c r="AM33" s="868"/>
      <c r="AN33" s="131"/>
      <c r="AO33" s="123"/>
      <c r="AP33" s="41"/>
      <c r="AQ33" s="18"/>
      <c r="AR33" s="2149"/>
      <c r="AS33" s="2098" t="s">
        <v>193</v>
      </c>
      <c r="AT33" s="2099"/>
      <c r="AU33" s="116" t="s">
        <v>237</v>
      </c>
      <c r="AV33" s="948"/>
      <c r="AW33" s="948"/>
      <c r="AX33" s="948"/>
      <c r="AY33" s="2314" t="s">
        <v>202</v>
      </c>
      <c r="AZ33" s="2314"/>
      <c r="BA33" s="1116">
        <f>IF((BF33-BG33)&gt;0,BF33-BG33,0)</f>
        <v>0</v>
      </c>
      <c r="BB33" s="2314" t="s">
        <v>97</v>
      </c>
      <c r="BC33" s="2314"/>
      <c r="BD33" s="418">
        <f>IF((BF33-BI33)&gt;0,BF33-BI33,0)</f>
        <v>0</v>
      </c>
      <c r="BE33" s="376"/>
      <c r="BF33" s="139">
        <f>SUM(BF34:BF70)</f>
        <v>0</v>
      </c>
      <c r="BG33" s="80">
        <v>12</v>
      </c>
      <c r="BH33" s="151" t="str">
        <f>IF(BF33&gt;=BG33,"OK","未充足")</f>
        <v>未充足</v>
      </c>
      <c r="BI33" s="142">
        <v>8</v>
      </c>
      <c r="BJ33" s="573" t="str">
        <f>IF(BF33&gt;=BI33,"OK","未充足")</f>
        <v>未充足</v>
      </c>
      <c r="BK33" s="1"/>
      <c r="BL33" s="12"/>
    </row>
    <row r="34" spans="1:65" ht="13.5" customHeight="1" thickTop="1" thickBot="1">
      <c r="A34" s="39"/>
      <c r="B34" s="2144"/>
      <c r="C34" s="2155"/>
      <c r="D34" s="2158"/>
      <c r="E34" s="826" t="s">
        <v>130</v>
      </c>
      <c r="F34" s="97"/>
      <c r="G34" s="100"/>
      <c r="H34" s="744"/>
      <c r="I34" s="336"/>
      <c r="J34" s="97"/>
      <c r="K34" s="89"/>
      <c r="L34" s="97"/>
      <c r="M34" s="92"/>
      <c r="N34" s="226">
        <v>1</v>
      </c>
      <c r="O34" s="310"/>
      <c r="P34" s="197">
        <f>IF(O34&gt;0,N34,0)</f>
        <v>0</v>
      </c>
      <c r="Q34" s="327"/>
      <c r="R34" s="869"/>
      <c r="S34" s="328"/>
      <c r="T34" s="790" t="s">
        <v>252</v>
      </c>
      <c r="U34" s="392"/>
      <c r="V34" s="36"/>
      <c r="W34" s="46"/>
      <c r="X34" s="2146"/>
      <c r="Y34" s="2123" t="s">
        <v>37</v>
      </c>
      <c r="Z34" s="618" t="s">
        <v>231</v>
      </c>
      <c r="AA34" s="619"/>
      <c r="AB34" s="619"/>
      <c r="AC34" s="619"/>
      <c r="AD34" s="619"/>
      <c r="AE34" s="619"/>
      <c r="AF34" s="619"/>
      <c r="AG34" s="619"/>
      <c r="AH34" s="619"/>
      <c r="AI34" s="620"/>
      <c r="AJ34" s="621"/>
      <c r="AK34" s="622">
        <f>SUM(AK35:AK47)</f>
        <v>0</v>
      </c>
      <c r="AL34" s="623">
        <v>6</v>
      </c>
      <c r="AM34" s="624" t="str">
        <f>IF(AK34&gt;=AL34,"OK","未充足")</f>
        <v>未充足</v>
      </c>
      <c r="AN34" s="623">
        <v>2</v>
      </c>
      <c r="AO34" s="625" t="str">
        <f>IF(AK34&gt;=AN34,"OK","未充足")</f>
        <v>未充足</v>
      </c>
      <c r="AP34" s="18"/>
      <c r="AQ34" s="18"/>
      <c r="AR34" s="2149"/>
      <c r="AS34" s="2100"/>
      <c r="AT34" s="2101"/>
      <c r="AU34" s="231" t="s">
        <v>176</v>
      </c>
      <c r="AV34" s="777"/>
      <c r="AW34" s="100"/>
      <c r="AX34" s="465"/>
      <c r="AY34" s="100"/>
      <c r="AZ34" s="465"/>
      <c r="BA34" s="100"/>
      <c r="BB34" s="465"/>
      <c r="BC34" s="100"/>
      <c r="BD34" s="78">
        <v>1</v>
      </c>
      <c r="BE34" s="103"/>
      <c r="BF34" s="126">
        <f t="shared" ref="BF34:BF53" si="8">IF(BE34&gt;0,BD34,0)</f>
        <v>0</v>
      </c>
      <c r="BG34" s="444"/>
      <c r="BH34" s="1070"/>
      <c r="BI34" s="445"/>
      <c r="BJ34" s="1120"/>
      <c r="BK34" s="165"/>
      <c r="BL34" s="12"/>
    </row>
    <row r="35" spans="1:65" ht="13.5" customHeight="1" thickTop="1">
      <c r="A35" s="39"/>
      <c r="B35" s="2144"/>
      <c r="C35" s="2155"/>
      <c r="D35" s="2158"/>
      <c r="E35" s="827" t="s">
        <v>3</v>
      </c>
      <c r="F35" s="329"/>
      <c r="G35" s="745"/>
      <c r="H35" s="434"/>
      <c r="I35" s="100"/>
      <c r="J35" s="97"/>
      <c r="K35" s="92"/>
      <c r="L35" s="97"/>
      <c r="M35" s="92"/>
      <c r="N35" s="226">
        <v>1</v>
      </c>
      <c r="O35" s="221"/>
      <c r="P35" s="197">
        <f>IF(O35&gt;0,N35,0)</f>
        <v>0</v>
      </c>
      <c r="Q35" s="198"/>
      <c r="R35" s="870"/>
      <c r="S35" s="323"/>
      <c r="T35" s="1022"/>
      <c r="U35" s="397"/>
      <c r="V35" s="36"/>
      <c r="W35" s="12"/>
      <c r="X35" s="2146"/>
      <c r="Y35" s="2124"/>
      <c r="Z35" s="192" t="s">
        <v>161</v>
      </c>
      <c r="AA35" s="465"/>
      <c r="AB35" s="630"/>
      <c r="AC35" s="628"/>
      <c r="AD35" s="630"/>
      <c r="AE35" s="765"/>
      <c r="AF35" s="223"/>
      <c r="AG35" s="465"/>
      <c r="AH35" s="210"/>
      <c r="AI35" s="74">
        <v>1</v>
      </c>
      <c r="AJ35" s="218"/>
      <c r="AK35" s="217">
        <f t="shared" si="2"/>
        <v>0</v>
      </c>
      <c r="AL35" s="23"/>
      <c r="AM35" s="871"/>
      <c r="AN35" s="130"/>
      <c r="AO35" s="1008"/>
      <c r="AP35" s="18"/>
      <c r="AQ35" s="18"/>
      <c r="AR35" s="2149"/>
      <c r="AS35" s="2100"/>
      <c r="AT35" s="2101"/>
      <c r="AU35" s="176" t="s">
        <v>15</v>
      </c>
      <c r="AV35" s="778"/>
      <c r="AW35" s="210"/>
      <c r="AX35" s="463"/>
      <c r="AY35" s="210"/>
      <c r="AZ35" s="463"/>
      <c r="BA35" s="210"/>
      <c r="BB35" s="463"/>
      <c r="BC35" s="210"/>
      <c r="BD35" s="74">
        <v>1</v>
      </c>
      <c r="BE35" s="104"/>
      <c r="BF35" s="127">
        <f t="shared" si="8"/>
        <v>0</v>
      </c>
      <c r="BG35" s="443"/>
      <c r="BH35" s="1071"/>
      <c r="BI35" s="198"/>
      <c r="BJ35" s="1121"/>
      <c r="BK35" s="1"/>
      <c r="BL35" s="12"/>
    </row>
    <row r="36" spans="1:65" ht="13.5" customHeight="1">
      <c r="A36" s="39"/>
      <c r="B36" s="2144"/>
      <c r="C36" s="2155"/>
      <c r="D36" s="2158"/>
      <c r="E36" s="828" t="s">
        <v>131</v>
      </c>
      <c r="F36" s="738"/>
      <c r="G36" s="100"/>
      <c r="H36" s="434"/>
      <c r="I36" s="100"/>
      <c r="J36" s="97"/>
      <c r="K36" s="1133"/>
      <c r="L36" s="97"/>
      <c r="M36" s="92"/>
      <c r="N36" s="83">
        <v>2</v>
      </c>
      <c r="O36" s="220"/>
      <c r="P36" s="126">
        <f t="shared" ref="P36:P43" si="9">IF(O36&gt;0,N36,0)</f>
        <v>0</v>
      </c>
      <c r="Q36" s="28"/>
      <c r="R36" s="868"/>
      <c r="S36" s="131"/>
      <c r="T36" s="791" t="s">
        <v>252</v>
      </c>
      <c r="U36" s="145"/>
      <c r="V36" s="36"/>
      <c r="W36" s="12"/>
      <c r="X36" s="2146"/>
      <c r="Y36" s="2124"/>
      <c r="Z36" s="332" t="s">
        <v>162</v>
      </c>
      <c r="AA36" s="463"/>
      <c r="AB36" s="631"/>
      <c r="AC36" s="471"/>
      <c r="AD36" s="631"/>
      <c r="AE36" s="766"/>
      <c r="AF36" s="210"/>
      <c r="AG36" s="463"/>
      <c r="AH36" s="210"/>
      <c r="AI36" s="74">
        <v>1</v>
      </c>
      <c r="AJ36" s="219"/>
      <c r="AK36" s="217">
        <f t="shared" si="2"/>
        <v>0</v>
      </c>
      <c r="AL36" s="23"/>
      <c r="AM36" s="871"/>
      <c r="AN36" s="130"/>
      <c r="AO36" s="1008"/>
      <c r="AP36" s="41"/>
      <c r="AQ36" s="18"/>
      <c r="AR36" s="2149"/>
      <c r="AS36" s="2100"/>
      <c r="AT36" s="2101"/>
      <c r="AU36" s="176" t="s">
        <v>272</v>
      </c>
      <c r="AV36" s="778"/>
      <c r="AW36" s="210"/>
      <c r="AX36" s="463"/>
      <c r="AY36" s="210"/>
      <c r="AZ36" s="463"/>
      <c r="BA36" s="210"/>
      <c r="BB36" s="463"/>
      <c r="BC36" s="210"/>
      <c r="BD36" s="74">
        <v>1</v>
      </c>
      <c r="BE36" s="104"/>
      <c r="BF36" s="127">
        <f t="shared" si="8"/>
        <v>0</v>
      </c>
      <c r="BG36" s="442"/>
      <c r="BH36" s="1071"/>
      <c r="BI36" s="442"/>
      <c r="BJ36" s="1121"/>
      <c r="BK36" s="1"/>
      <c r="BL36" s="12"/>
    </row>
    <row r="37" spans="1:65" ht="13.5" customHeight="1">
      <c r="A37" s="39"/>
      <c r="B37" s="2144"/>
      <c r="C37" s="2155"/>
      <c r="D37" s="2158"/>
      <c r="E37" s="829" t="s">
        <v>2</v>
      </c>
      <c r="F37" s="731"/>
      <c r="G37" s="210"/>
      <c r="H37" s="85"/>
      <c r="I37" s="210"/>
      <c r="J37" s="95"/>
      <c r="K37" s="1133"/>
      <c r="L37" s="95"/>
      <c r="M37" s="93"/>
      <c r="N37" s="75">
        <v>2</v>
      </c>
      <c r="O37" s="219"/>
      <c r="P37" s="127">
        <f t="shared" si="9"/>
        <v>0</v>
      </c>
      <c r="Q37" s="23"/>
      <c r="R37" s="871"/>
      <c r="S37" s="130"/>
      <c r="T37" s="792" t="s">
        <v>252</v>
      </c>
      <c r="U37" s="145"/>
      <c r="V37" s="36"/>
      <c r="W37" s="12"/>
      <c r="X37" s="2146"/>
      <c r="Y37" s="2124"/>
      <c r="Z37" s="22" t="s">
        <v>163</v>
      </c>
      <c r="AA37" s="463"/>
      <c r="AB37" s="631"/>
      <c r="AC37" s="471"/>
      <c r="AD37" s="631"/>
      <c r="AE37" s="471"/>
      <c r="AF37" s="756"/>
      <c r="AG37" s="463"/>
      <c r="AH37" s="210"/>
      <c r="AI37" s="74">
        <v>1</v>
      </c>
      <c r="AJ37" s="219"/>
      <c r="AK37" s="217">
        <f t="shared" si="2"/>
        <v>0</v>
      </c>
      <c r="AL37" s="23"/>
      <c r="AM37" s="871"/>
      <c r="AN37" s="130"/>
      <c r="AO37" s="1008"/>
      <c r="AP37" s="41"/>
      <c r="AQ37" s="18"/>
      <c r="AR37" s="2149"/>
      <c r="AS37" s="2100"/>
      <c r="AT37" s="2101"/>
      <c r="AU37" s="294" t="s">
        <v>177</v>
      </c>
      <c r="AV37" s="779"/>
      <c r="AW37" s="295"/>
      <c r="AX37" s="462"/>
      <c r="AY37" s="295"/>
      <c r="AZ37" s="462"/>
      <c r="BA37" s="295"/>
      <c r="BB37" s="462"/>
      <c r="BC37" s="295"/>
      <c r="BD37" s="199">
        <v>1</v>
      </c>
      <c r="BE37" s="175"/>
      <c r="BF37" s="137">
        <f t="shared" si="8"/>
        <v>0</v>
      </c>
      <c r="BG37" s="54"/>
      <c r="BH37" s="1069"/>
      <c r="BI37" s="180"/>
      <c r="BJ37" s="1122"/>
      <c r="BK37" s="165"/>
      <c r="BL37" s="12"/>
    </row>
    <row r="38" spans="1:65" ht="13.5" customHeight="1">
      <c r="A38" s="39"/>
      <c r="B38" s="2144"/>
      <c r="C38" s="2155"/>
      <c r="D38" s="2158"/>
      <c r="E38" s="827" t="s">
        <v>132</v>
      </c>
      <c r="F38" s="85"/>
      <c r="G38" s="210"/>
      <c r="H38" s="746"/>
      <c r="I38" s="210"/>
      <c r="J38" s="95"/>
      <c r="K38" s="1133"/>
      <c r="L38" s="95"/>
      <c r="M38" s="93"/>
      <c r="N38" s="75">
        <v>2</v>
      </c>
      <c r="O38" s="219"/>
      <c r="P38" s="127">
        <f t="shared" si="9"/>
        <v>0</v>
      </c>
      <c r="Q38" s="23"/>
      <c r="R38" s="871"/>
      <c r="S38" s="130"/>
      <c r="T38" s="796" t="s">
        <v>253</v>
      </c>
      <c r="U38" s="145"/>
      <c r="V38" s="36"/>
      <c r="W38" s="12"/>
      <c r="X38" s="2146"/>
      <c r="Y38" s="2124"/>
      <c r="Z38" s="22" t="s">
        <v>164</v>
      </c>
      <c r="AA38" s="463"/>
      <c r="AB38" s="631"/>
      <c r="AC38" s="471"/>
      <c r="AD38" s="631"/>
      <c r="AE38" s="471"/>
      <c r="AF38" s="756"/>
      <c r="AG38" s="463"/>
      <c r="AH38" s="210"/>
      <c r="AI38" s="74">
        <v>1</v>
      </c>
      <c r="AJ38" s="219"/>
      <c r="AK38" s="217">
        <f t="shared" si="2"/>
        <v>0</v>
      </c>
      <c r="AL38" s="23"/>
      <c r="AM38" s="871"/>
      <c r="AN38" s="130"/>
      <c r="AO38" s="1008"/>
      <c r="AP38" s="41"/>
      <c r="AQ38" s="18"/>
      <c r="AR38" s="2149"/>
      <c r="AS38" s="2100"/>
      <c r="AT38" s="2101"/>
      <c r="AU38" s="437" t="s">
        <v>14</v>
      </c>
      <c r="AV38" s="459"/>
      <c r="AW38" s="780"/>
      <c r="AX38" s="459"/>
      <c r="AY38" s="438"/>
      <c r="AZ38" s="459"/>
      <c r="BA38" s="438"/>
      <c r="BB38" s="459"/>
      <c r="BC38" s="438"/>
      <c r="BD38" s="439">
        <v>2</v>
      </c>
      <c r="BE38" s="440"/>
      <c r="BF38" s="441">
        <f t="shared" si="8"/>
        <v>0</v>
      </c>
      <c r="BG38" s="968"/>
      <c r="BH38" s="2121" t="s">
        <v>210</v>
      </c>
      <c r="BI38" s="50"/>
      <c r="BJ38" s="1092" t="s">
        <v>252</v>
      </c>
      <c r="BK38" s="1"/>
      <c r="BL38" s="12"/>
    </row>
    <row r="39" spans="1:65" ht="13.5" customHeight="1">
      <c r="A39" s="39"/>
      <c r="B39" s="2144"/>
      <c r="C39" s="2155"/>
      <c r="D39" s="2158"/>
      <c r="E39" s="830" t="s">
        <v>133</v>
      </c>
      <c r="F39" s="85"/>
      <c r="G39" s="210"/>
      <c r="H39" s="746"/>
      <c r="I39" s="210"/>
      <c r="J39" s="95"/>
      <c r="K39" s="1133"/>
      <c r="L39" s="95"/>
      <c r="M39" s="93"/>
      <c r="N39" s="75">
        <v>2</v>
      </c>
      <c r="O39" s="219"/>
      <c r="P39" s="127">
        <f t="shared" si="9"/>
        <v>0</v>
      </c>
      <c r="Q39" s="23"/>
      <c r="R39" s="871"/>
      <c r="S39" s="130"/>
      <c r="T39" s="796" t="s">
        <v>253</v>
      </c>
      <c r="U39" s="145"/>
      <c r="V39" s="36"/>
      <c r="W39" s="12"/>
      <c r="X39" s="2146"/>
      <c r="Y39" s="2124"/>
      <c r="Z39" s="22" t="s">
        <v>165</v>
      </c>
      <c r="AA39" s="463"/>
      <c r="AB39" s="631"/>
      <c r="AC39" s="471"/>
      <c r="AD39" s="631"/>
      <c r="AE39" s="471"/>
      <c r="AF39" s="756"/>
      <c r="AG39" s="463"/>
      <c r="AH39" s="210"/>
      <c r="AI39" s="74">
        <v>1</v>
      </c>
      <c r="AJ39" s="219"/>
      <c r="AK39" s="217">
        <f t="shared" si="2"/>
        <v>0</v>
      </c>
      <c r="AL39" s="23"/>
      <c r="AM39" s="871"/>
      <c r="AN39" s="130"/>
      <c r="AO39" s="1008"/>
      <c r="AP39" s="41"/>
      <c r="AQ39" s="18"/>
      <c r="AR39" s="2149"/>
      <c r="AS39" s="2100"/>
      <c r="AT39" s="2101"/>
      <c r="AU39" s="177" t="s">
        <v>178</v>
      </c>
      <c r="AV39" s="460"/>
      <c r="AW39" s="781"/>
      <c r="AX39" s="460"/>
      <c r="AY39" s="298"/>
      <c r="AZ39" s="460"/>
      <c r="BA39" s="298"/>
      <c r="BB39" s="460"/>
      <c r="BC39" s="298"/>
      <c r="BD39" s="375">
        <v>2</v>
      </c>
      <c r="BE39" s="306"/>
      <c r="BF39" s="140">
        <f t="shared" si="8"/>
        <v>0</v>
      </c>
      <c r="BG39" s="54"/>
      <c r="BH39" s="2122"/>
      <c r="BI39" s="180"/>
      <c r="BJ39" s="994"/>
      <c r="BK39" s="12"/>
      <c r="BL39" s="12"/>
    </row>
    <row r="40" spans="1:65" ht="13.5" customHeight="1">
      <c r="A40" s="39"/>
      <c r="B40" s="2144"/>
      <c r="C40" s="2155"/>
      <c r="D40" s="2158"/>
      <c r="E40" s="828" t="s">
        <v>134</v>
      </c>
      <c r="F40" s="85"/>
      <c r="G40" s="210"/>
      <c r="H40" s="746"/>
      <c r="I40" s="210"/>
      <c r="J40" s="95"/>
      <c r="K40" s="1133"/>
      <c r="L40" s="95"/>
      <c r="M40" s="93"/>
      <c r="N40" s="75">
        <v>2</v>
      </c>
      <c r="O40" s="219"/>
      <c r="P40" s="127">
        <f t="shared" si="9"/>
        <v>0</v>
      </c>
      <c r="Q40" s="23"/>
      <c r="R40" s="871"/>
      <c r="S40" s="130"/>
      <c r="T40" s="1008"/>
      <c r="U40" s="145"/>
      <c r="V40" s="36"/>
      <c r="W40" s="46"/>
      <c r="X40" s="2146"/>
      <c r="Y40" s="2124"/>
      <c r="Z40" s="184" t="s">
        <v>166</v>
      </c>
      <c r="AA40" s="464"/>
      <c r="AB40" s="632"/>
      <c r="AC40" s="472"/>
      <c r="AD40" s="632"/>
      <c r="AE40" s="472"/>
      <c r="AF40" s="757"/>
      <c r="AG40" s="464"/>
      <c r="AH40" s="314"/>
      <c r="AI40" s="315">
        <v>1</v>
      </c>
      <c r="AJ40" s="316"/>
      <c r="AK40" s="188">
        <f t="shared" si="2"/>
        <v>0</v>
      </c>
      <c r="AL40" s="189"/>
      <c r="AM40" s="875"/>
      <c r="AN40" s="325"/>
      <c r="AO40" s="1009"/>
      <c r="AP40" s="41"/>
      <c r="AQ40" s="18"/>
      <c r="AR40" s="2149"/>
      <c r="AS40" s="2100"/>
      <c r="AT40" s="2101"/>
      <c r="AU40" s="435" t="s">
        <v>25</v>
      </c>
      <c r="AV40" s="470"/>
      <c r="AW40" s="745"/>
      <c r="AX40" s="470"/>
      <c r="AY40" s="224"/>
      <c r="AZ40" s="470"/>
      <c r="BA40" s="224"/>
      <c r="BB40" s="470"/>
      <c r="BC40" s="224"/>
      <c r="BD40" s="436">
        <v>2</v>
      </c>
      <c r="BE40" s="221"/>
      <c r="BF40" s="480">
        <f t="shared" si="8"/>
        <v>0</v>
      </c>
      <c r="BG40" s="453"/>
      <c r="BH40" s="2126" t="s">
        <v>210</v>
      </c>
      <c r="BI40" s="453"/>
      <c r="BJ40" s="981"/>
      <c r="BK40" s="164"/>
      <c r="BL40" s="12"/>
    </row>
    <row r="41" spans="1:65" ht="13.5" customHeight="1">
      <c r="A41" s="39"/>
      <c r="B41" s="2144"/>
      <c r="C41" s="2155"/>
      <c r="D41" s="2158"/>
      <c r="E41" s="829" t="s">
        <v>135</v>
      </c>
      <c r="F41" s="85"/>
      <c r="G41" s="210"/>
      <c r="H41" s="746"/>
      <c r="I41" s="210"/>
      <c r="J41" s="95"/>
      <c r="K41" s="1133"/>
      <c r="L41" s="95"/>
      <c r="M41" s="93"/>
      <c r="N41" s="75">
        <v>2</v>
      </c>
      <c r="O41" s="219"/>
      <c r="P41" s="127">
        <f t="shared" si="9"/>
        <v>0</v>
      </c>
      <c r="Q41" s="23"/>
      <c r="R41" s="871"/>
      <c r="S41" s="130"/>
      <c r="T41" s="1008"/>
      <c r="U41" s="145"/>
      <c r="V41" s="36"/>
      <c r="W41" s="46"/>
      <c r="X41" s="2146"/>
      <c r="Y41" s="2124"/>
      <c r="Z41" s="200" t="s">
        <v>167</v>
      </c>
      <c r="AA41" s="470"/>
      <c r="AB41" s="633"/>
      <c r="AC41" s="473"/>
      <c r="AD41" s="633"/>
      <c r="AE41" s="473"/>
      <c r="AF41" s="745"/>
      <c r="AG41" s="470"/>
      <c r="AH41" s="224"/>
      <c r="AI41" s="334">
        <v>1</v>
      </c>
      <c r="AJ41" s="221"/>
      <c r="AK41" s="197">
        <f t="shared" si="2"/>
        <v>0</v>
      </c>
      <c r="AL41" s="198"/>
      <c r="AM41" s="870"/>
      <c r="AN41" s="323"/>
      <c r="AO41" s="1004"/>
      <c r="AP41" s="41"/>
      <c r="AQ41" s="18"/>
      <c r="AR41" s="2149"/>
      <c r="AS41" s="2100"/>
      <c r="AT41" s="2101"/>
      <c r="AU41" s="177" t="s">
        <v>26</v>
      </c>
      <c r="AV41" s="460"/>
      <c r="AW41" s="781"/>
      <c r="AX41" s="460"/>
      <c r="AY41" s="298"/>
      <c r="AZ41" s="460"/>
      <c r="BA41" s="298"/>
      <c r="BB41" s="460"/>
      <c r="BC41" s="298"/>
      <c r="BD41" s="299">
        <v>2</v>
      </c>
      <c r="BE41" s="107"/>
      <c r="BF41" s="179">
        <f t="shared" si="8"/>
        <v>0</v>
      </c>
      <c r="BG41" s="54"/>
      <c r="BH41" s="2127"/>
      <c r="BI41" s="54"/>
      <c r="BJ41" s="982"/>
      <c r="BK41" s="164"/>
      <c r="BL41" s="12"/>
    </row>
    <row r="42" spans="1:65" ht="13.5" customHeight="1">
      <c r="A42" s="39"/>
      <c r="B42" s="2144"/>
      <c r="C42" s="2155"/>
      <c r="D42" s="2158"/>
      <c r="E42" s="829" t="s">
        <v>136</v>
      </c>
      <c r="F42" s="85"/>
      <c r="G42" s="210"/>
      <c r="H42" s="746"/>
      <c r="I42" s="210"/>
      <c r="J42" s="95"/>
      <c r="K42" s="93"/>
      <c r="L42" s="95"/>
      <c r="M42" s="93"/>
      <c r="N42" s="75">
        <v>1</v>
      </c>
      <c r="O42" s="219"/>
      <c r="P42" s="127">
        <f t="shared" si="9"/>
        <v>0</v>
      </c>
      <c r="Q42" s="23"/>
      <c r="R42" s="871"/>
      <c r="S42" s="130"/>
      <c r="T42" s="1008"/>
      <c r="U42" s="145"/>
      <c r="V42" s="36"/>
      <c r="W42" s="46"/>
      <c r="X42" s="2146"/>
      <c r="Y42" s="2124"/>
      <c r="Z42" s="200" t="s">
        <v>168</v>
      </c>
      <c r="AA42" s="470"/>
      <c r="AB42" s="633"/>
      <c r="AC42" s="473"/>
      <c r="AD42" s="633"/>
      <c r="AE42" s="473"/>
      <c r="AF42" s="745"/>
      <c r="AG42" s="470"/>
      <c r="AH42" s="224"/>
      <c r="AI42" s="334">
        <v>1</v>
      </c>
      <c r="AJ42" s="221"/>
      <c r="AK42" s="197">
        <f t="shared" si="2"/>
        <v>0</v>
      </c>
      <c r="AL42" s="198"/>
      <c r="AM42" s="870"/>
      <c r="AN42" s="323"/>
      <c r="AO42" s="1004"/>
      <c r="AP42" s="41"/>
      <c r="AQ42" s="18"/>
      <c r="AR42" s="2149"/>
      <c r="AS42" s="2100"/>
      <c r="AT42" s="2101"/>
      <c r="AU42" s="635" t="s">
        <v>47</v>
      </c>
      <c r="AV42" s="461"/>
      <c r="AW42" s="758"/>
      <c r="AX42" s="461"/>
      <c r="AY42" s="100"/>
      <c r="AZ42" s="461"/>
      <c r="BA42" s="100"/>
      <c r="BB42" s="461"/>
      <c r="BC42" s="100"/>
      <c r="BD42" s="159">
        <v>2</v>
      </c>
      <c r="BE42" s="106"/>
      <c r="BF42" s="126">
        <f t="shared" si="8"/>
        <v>0</v>
      </c>
      <c r="BG42" s="28"/>
      <c r="BH42" s="2128" t="s">
        <v>210</v>
      </c>
      <c r="BI42" s="195"/>
      <c r="BJ42" s="995"/>
      <c r="BK42" s="162"/>
      <c r="BL42" s="12"/>
    </row>
    <row r="43" spans="1:65" ht="13.5" customHeight="1">
      <c r="A43" s="39"/>
      <c r="B43" s="2144"/>
      <c r="C43" s="2155"/>
      <c r="D43" s="2159"/>
      <c r="E43" s="172" t="s">
        <v>137</v>
      </c>
      <c r="F43" s="207"/>
      <c r="G43" s="295"/>
      <c r="H43" s="275"/>
      <c r="I43" s="295"/>
      <c r="J43" s="275"/>
      <c r="K43" s="747"/>
      <c r="L43" s="275"/>
      <c r="M43" s="276"/>
      <c r="N43" s="307">
        <v>2</v>
      </c>
      <c r="O43" s="277"/>
      <c r="P43" s="137">
        <f t="shared" si="9"/>
        <v>0</v>
      </c>
      <c r="Q43" s="174"/>
      <c r="R43" s="872"/>
      <c r="S43" s="278"/>
      <c r="T43" s="1021"/>
      <c r="U43" s="392"/>
      <c r="V43" s="36"/>
      <c r="W43" s="46"/>
      <c r="X43" s="2146"/>
      <c r="Y43" s="2124"/>
      <c r="Z43" s="200" t="s">
        <v>34</v>
      </c>
      <c r="AA43" s="470"/>
      <c r="AB43" s="633"/>
      <c r="AC43" s="473"/>
      <c r="AD43" s="633"/>
      <c r="AE43" s="767"/>
      <c r="AF43" s="224"/>
      <c r="AG43" s="470"/>
      <c r="AH43" s="224"/>
      <c r="AI43" s="334">
        <v>1</v>
      </c>
      <c r="AJ43" s="221"/>
      <c r="AK43" s="197">
        <f t="shared" si="2"/>
        <v>0</v>
      </c>
      <c r="AL43" s="198"/>
      <c r="AM43" s="870"/>
      <c r="AN43" s="323"/>
      <c r="AO43" s="1004"/>
      <c r="AP43" s="41"/>
      <c r="AQ43" s="18"/>
      <c r="AR43" s="2149"/>
      <c r="AS43" s="2100"/>
      <c r="AT43" s="2101"/>
      <c r="AU43" s="177" t="s">
        <v>24</v>
      </c>
      <c r="AV43" s="462"/>
      <c r="AW43" s="782"/>
      <c r="AX43" s="462"/>
      <c r="AY43" s="295"/>
      <c r="AZ43" s="462"/>
      <c r="BA43" s="295"/>
      <c r="BB43" s="462"/>
      <c r="BC43" s="295"/>
      <c r="BD43" s="173">
        <v>2</v>
      </c>
      <c r="BE43" s="175"/>
      <c r="BF43" s="137">
        <f t="shared" si="8"/>
        <v>0</v>
      </c>
      <c r="BG43" s="174"/>
      <c r="BH43" s="2129"/>
      <c r="BI43" s="174"/>
      <c r="BJ43" s="996"/>
      <c r="BK43" s="163"/>
      <c r="BL43" s="12"/>
    </row>
    <row r="44" spans="1:65" ht="13.5" customHeight="1" thickBot="1">
      <c r="A44" s="39"/>
      <c r="B44" s="2144"/>
      <c r="C44" s="2155"/>
      <c r="D44" s="1128" t="s">
        <v>301</v>
      </c>
      <c r="E44" s="753" t="s">
        <v>16</v>
      </c>
      <c r="F44" s="99"/>
      <c r="G44" s="748"/>
      <c r="H44" s="99"/>
      <c r="I44" s="660"/>
      <c r="J44" s="99"/>
      <c r="K44" s="660"/>
      <c r="L44" s="99"/>
      <c r="M44" s="91"/>
      <c r="N44" s="754">
        <v>1</v>
      </c>
      <c r="O44" s="155"/>
      <c r="P44" s="197">
        <f>IF(O44&gt;0,N44,0)</f>
        <v>0</v>
      </c>
      <c r="Q44" s="786" t="s">
        <v>251</v>
      </c>
      <c r="R44" s="873"/>
      <c r="S44" s="274"/>
      <c r="T44" s="812" t="s">
        <v>252</v>
      </c>
      <c r="U44" s="392"/>
      <c r="V44" s="36"/>
      <c r="W44" s="46"/>
      <c r="X44" s="2146"/>
      <c r="Y44" s="2124"/>
      <c r="Z44" s="200" t="s">
        <v>35</v>
      </c>
      <c r="AA44" s="470"/>
      <c r="AB44" s="633"/>
      <c r="AC44" s="473"/>
      <c r="AD44" s="633"/>
      <c r="AE44" s="767"/>
      <c r="AF44" s="224"/>
      <c r="AG44" s="470"/>
      <c r="AH44" s="224"/>
      <c r="AI44" s="226">
        <v>1</v>
      </c>
      <c r="AJ44" s="196"/>
      <c r="AK44" s="197">
        <f t="shared" si="2"/>
        <v>0</v>
      </c>
      <c r="AL44" s="198"/>
      <c r="AM44" s="880"/>
      <c r="AN44" s="322"/>
      <c r="AO44" s="1010"/>
      <c r="AP44" s="41"/>
      <c r="AQ44" s="18"/>
      <c r="AR44" s="2149"/>
      <c r="AS44" s="2100"/>
      <c r="AT44" s="2101"/>
      <c r="AU44" s="231" t="s">
        <v>46</v>
      </c>
      <c r="AV44" s="461"/>
      <c r="AW44" s="758"/>
      <c r="AX44" s="461"/>
      <c r="AY44" s="100"/>
      <c r="AZ44" s="461"/>
      <c r="BA44" s="100"/>
      <c r="BB44" s="461"/>
      <c r="BC44" s="100"/>
      <c r="BD44" s="159">
        <v>2</v>
      </c>
      <c r="BE44" s="106"/>
      <c r="BF44" s="126">
        <f t="shared" si="8"/>
        <v>0</v>
      </c>
      <c r="BG44" s="969"/>
      <c r="BH44" s="2315" t="s">
        <v>210</v>
      </c>
      <c r="BI44" s="448"/>
      <c r="BJ44" s="997"/>
      <c r="BK44" s="12"/>
    </row>
    <row r="45" spans="1:65" ht="13.5" customHeight="1" thickBot="1">
      <c r="A45" s="39"/>
      <c r="B45" s="2144"/>
      <c r="C45" s="2155"/>
      <c r="D45" s="2130" t="s">
        <v>188</v>
      </c>
      <c r="E45" s="114" t="s">
        <v>228</v>
      </c>
      <c r="F45" s="266"/>
      <c r="G45" s="266"/>
      <c r="H45" s="266"/>
      <c r="I45" s="266"/>
      <c r="J45" s="266"/>
      <c r="K45" s="266"/>
      <c r="L45" s="266"/>
      <c r="M45" s="266"/>
      <c r="N45" s="267"/>
      <c r="O45" s="268"/>
      <c r="P45" s="269">
        <f>SUM(P46:P51)</f>
        <v>0</v>
      </c>
      <c r="Q45" s="1096">
        <f>SUM(N46:N51)</f>
        <v>10</v>
      </c>
      <c r="R45" s="148" t="str">
        <f>IF(P45=Q45,"OK","未充足")</f>
        <v>未充足</v>
      </c>
      <c r="S45" s="270"/>
      <c r="T45" s="271"/>
      <c r="U45" s="392"/>
      <c r="V45" s="36"/>
      <c r="W45" s="46"/>
      <c r="X45" s="2146"/>
      <c r="Y45" s="2124"/>
      <c r="Z45" s="200" t="s">
        <v>169</v>
      </c>
      <c r="AA45" s="470"/>
      <c r="AB45" s="633"/>
      <c r="AC45" s="473"/>
      <c r="AD45" s="633"/>
      <c r="AE45" s="473"/>
      <c r="AF45" s="745"/>
      <c r="AG45" s="470"/>
      <c r="AH45" s="224"/>
      <c r="AI45" s="202">
        <v>1</v>
      </c>
      <c r="AJ45" s="196"/>
      <c r="AK45" s="197">
        <f t="shared" si="2"/>
        <v>0</v>
      </c>
      <c r="AL45" s="198"/>
      <c r="AM45" s="880"/>
      <c r="AN45" s="321"/>
      <c r="AO45" s="1010"/>
      <c r="AP45" s="18"/>
      <c r="AQ45" s="18"/>
      <c r="AR45" s="2149"/>
      <c r="AS45" s="2100"/>
      <c r="AT45" s="2101"/>
      <c r="AU45" s="176" t="s">
        <v>179</v>
      </c>
      <c r="AV45" s="463"/>
      <c r="AW45" s="756"/>
      <c r="AX45" s="463"/>
      <c r="AY45" s="210"/>
      <c r="AZ45" s="463"/>
      <c r="BA45" s="210"/>
      <c r="BB45" s="463"/>
      <c r="BC45" s="210"/>
      <c r="BD45" s="81">
        <v>2</v>
      </c>
      <c r="BE45" s="104"/>
      <c r="BF45" s="127">
        <f t="shared" si="8"/>
        <v>0</v>
      </c>
      <c r="BG45" s="442"/>
      <c r="BH45" s="2316"/>
      <c r="BI45" s="447"/>
      <c r="BJ45" s="998"/>
      <c r="BK45" s="68"/>
    </row>
    <row r="46" spans="1:65" ht="13.5" customHeight="1" thickTop="1">
      <c r="A46" s="39"/>
      <c r="B46" s="2144"/>
      <c r="C46" s="2155"/>
      <c r="D46" s="2131"/>
      <c r="E46" s="192" t="s">
        <v>297</v>
      </c>
      <c r="F46" s="94"/>
      <c r="G46" s="100"/>
      <c r="H46" s="329"/>
      <c r="I46" s="1115"/>
      <c r="J46" s="97"/>
      <c r="K46" s="1129"/>
      <c r="L46" s="97"/>
      <c r="M46" s="92"/>
      <c r="N46" s="333">
        <v>2</v>
      </c>
      <c r="O46" s="656"/>
      <c r="P46" s="188">
        <f t="shared" ref="P46:P51" si="10">IF(O46&gt;0,N46,0)</f>
        <v>0</v>
      </c>
      <c r="Q46" s="198"/>
      <c r="R46" s="870"/>
      <c r="S46" s="323"/>
      <c r="T46" s="1004"/>
      <c r="U46" s="145"/>
      <c r="V46" s="36"/>
      <c r="W46" s="46"/>
      <c r="X46" s="2146"/>
      <c r="Y46" s="2124"/>
      <c r="Z46" s="200" t="s">
        <v>170</v>
      </c>
      <c r="AA46" s="470"/>
      <c r="AB46" s="633"/>
      <c r="AC46" s="473"/>
      <c r="AD46" s="633"/>
      <c r="AE46" s="473"/>
      <c r="AF46" s="745"/>
      <c r="AG46" s="470"/>
      <c r="AH46" s="224"/>
      <c r="AI46" s="202">
        <v>1</v>
      </c>
      <c r="AJ46" s="196"/>
      <c r="AK46" s="197">
        <f t="shared" si="2"/>
        <v>0</v>
      </c>
      <c r="AL46" s="198"/>
      <c r="AM46" s="880"/>
      <c r="AN46" s="321"/>
      <c r="AO46" s="1010"/>
      <c r="AP46" s="41"/>
      <c r="AQ46" s="18"/>
      <c r="AR46" s="2149"/>
      <c r="AS46" s="2100"/>
      <c r="AT46" s="2101"/>
      <c r="AU46" s="184" t="s">
        <v>27</v>
      </c>
      <c r="AV46" s="464"/>
      <c r="AW46" s="756"/>
      <c r="AX46" s="463"/>
      <c r="AY46" s="210"/>
      <c r="AZ46" s="463"/>
      <c r="BA46" s="210"/>
      <c r="BB46" s="463"/>
      <c r="BC46" s="210"/>
      <c r="BD46" s="81">
        <v>2</v>
      </c>
      <c r="BE46" s="104"/>
      <c r="BF46" s="127">
        <f t="shared" si="8"/>
        <v>0</v>
      </c>
      <c r="BG46" s="365"/>
      <c r="BH46" s="2317"/>
      <c r="BI46" s="351"/>
      <c r="BJ46" s="1028"/>
      <c r="BK46" s="163"/>
    </row>
    <row r="47" spans="1:65" ht="13.5" customHeight="1" thickBot="1">
      <c r="A47" s="39"/>
      <c r="B47" s="2144"/>
      <c r="C47" s="2155"/>
      <c r="D47" s="2131"/>
      <c r="E47" s="822" t="s">
        <v>138</v>
      </c>
      <c r="F47" s="94"/>
      <c r="G47" s="100"/>
      <c r="H47" s="749"/>
      <c r="I47" s="100"/>
      <c r="J47" s="97"/>
      <c r="K47" s="1130"/>
      <c r="L47" s="97"/>
      <c r="M47" s="92"/>
      <c r="N47" s="78">
        <v>2</v>
      </c>
      <c r="O47" s="106"/>
      <c r="P47" s="126">
        <f t="shared" si="10"/>
        <v>0</v>
      </c>
      <c r="Q47" s="28"/>
      <c r="R47" s="874"/>
      <c r="S47" s="131"/>
      <c r="T47" s="987"/>
      <c r="U47" s="145"/>
      <c r="V47" s="36"/>
      <c r="W47" s="46"/>
      <c r="X47" s="2147"/>
      <c r="Y47" s="2125"/>
      <c r="Z47" s="335" t="s">
        <v>171</v>
      </c>
      <c r="AA47" s="468"/>
      <c r="AB47" s="634"/>
      <c r="AC47" s="629"/>
      <c r="AD47" s="634"/>
      <c r="AE47" s="629"/>
      <c r="AF47" s="91"/>
      <c r="AG47" s="468"/>
      <c r="AH47" s="91"/>
      <c r="AI47" s="77">
        <v>1</v>
      </c>
      <c r="AJ47" s="105"/>
      <c r="AK47" s="133">
        <f t="shared" si="2"/>
        <v>0</v>
      </c>
      <c r="AL47" s="6"/>
      <c r="AM47" s="878"/>
      <c r="AN47" s="317"/>
      <c r="AO47" s="1011"/>
      <c r="AP47" s="18"/>
      <c r="AQ47" s="18"/>
      <c r="AR47" s="2149"/>
      <c r="AS47" s="2100"/>
      <c r="AT47" s="2101"/>
      <c r="AU47" s="231" t="s">
        <v>42</v>
      </c>
      <c r="AV47" s="461"/>
      <c r="AW47" s="905"/>
      <c r="AX47" s="463"/>
      <c r="AY47" s="210"/>
      <c r="AZ47" s="463"/>
      <c r="BA47" s="210"/>
      <c r="BB47" s="463"/>
      <c r="BC47" s="210"/>
      <c r="BD47" s="81">
        <v>2</v>
      </c>
      <c r="BE47" s="104"/>
      <c r="BF47" s="127">
        <f t="shared" si="8"/>
        <v>0</v>
      </c>
      <c r="BG47" s="449"/>
      <c r="BH47" s="967" t="s">
        <v>288</v>
      </c>
      <c r="BI47" s="450"/>
      <c r="BJ47" s="1029"/>
      <c r="BK47" s="68"/>
      <c r="BM47" s="170"/>
    </row>
    <row r="48" spans="1:65" ht="13.5" customHeight="1" thickBot="1">
      <c r="A48" s="39"/>
      <c r="B48" s="2144"/>
      <c r="C48" s="2155"/>
      <c r="D48" s="2131"/>
      <c r="E48" s="824" t="s">
        <v>139</v>
      </c>
      <c r="F48" s="313"/>
      <c r="G48" s="314"/>
      <c r="H48" s="750"/>
      <c r="I48" s="314"/>
      <c r="J48" s="308"/>
      <c r="K48" s="1140"/>
      <c r="L48" s="308"/>
      <c r="M48" s="185"/>
      <c r="N48" s="318">
        <v>2</v>
      </c>
      <c r="O48" s="187"/>
      <c r="P48" s="188">
        <f t="shared" si="10"/>
        <v>0</v>
      </c>
      <c r="Q48" s="189"/>
      <c r="R48" s="875"/>
      <c r="S48" s="319"/>
      <c r="T48" s="1009"/>
      <c r="U48" s="145"/>
      <c r="V48" s="36"/>
      <c r="W48" s="12"/>
      <c r="X48" s="379"/>
      <c r="Z48" s="797"/>
      <c r="AA48" s="813" t="s">
        <v>13</v>
      </c>
      <c r="AB48" s="814" t="s">
        <v>12</v>
      </c>
      <c r="AC48" s="815" t="s">
        <v>13</v>
      </c>
      <c r="AD48" s="814" t="s">
        <v>12</v>
      </c>
      <c r="AE48" s="815" t="s">
        <v>13</v>
      </c>
      <c r="AF48" s="814" t="s">
        <v>12</v>
      </c>
      <c r="AG48" s="815" t="s">
        <v>13</v>
      </c>
      <c r="AH48" s="816" t="s">
        <v>12</v>
      </c>
      <c r="AO48" s="379"/>
      <c r="AP48" s="18"/>
      <c r="AQ48" s="18"/>
      <c r="AR48" s="2149"/>
      <c r="AS48" s="2100"/>
      <c r="AT48" s="2101"/>
      <c r="AU48" s="176" t="s">
        <v>180</v>
      </c>
      <c r="AV48" s="463"/>
      <c r="AW48" s="894"/>
      <c r="AX48" s="778"/>
      <c r="AY48" s="210"/>
      <c r="AZ48" s="463"/>
      <c r="BA48" s="210"/>
      <c r="BB48" s="463"/>
      <c r="BC48" s="210"/>
      <c r="BD48" s="81">
        <v>1</v>
      </c>
      <c r="BE48" s="104"/>
      <c r="BF48" s="127">
        <f t="shared" si="8"/>
        <v>0</v>
      </c>
      <c r="BG48" s="449"/>
      <c r="BH48" s="889"/>
      <c r="BI48" s="452"/>
      <c r="BJ48" s="999"/>
      <c r="BK48" s="68"/>
    </row>
    <row r="49" spans="1:63" ht="13.5" customHeight="1">
      <c r="A49" s="39"/>
      <c r="B49" s="2144"/>
      <c r="C49" s="2155"/>
      <c r="D49" s="2131"/>
      <c r="E49" s="343" t="s">
        <v>140</v>
      </c>
      <c r="F49" s="344"/>
      <c r="G49" s="345"/>
      <c r="H49" s="346"/>
      <c r="I49" s="1115"/>
      <c r="J49" s="346"/>
      <c r="K49" s="1131"/>
      <c r="L49" s="346"/>
      <c r="M49" s="347"/>
      <c r="N49" s="348">
        <v>1</v>
      </c>
      <c r="O49" s="349"/>
      <c r="P49" s="350">
        <f t="shared" si="10"/>
        <v>0</v>
      </c>
      <c r="Q49" s="351"/>
      <c r="R49" s="876"/>
      <c r="S49" s="352"/>
      <c r="T49" s="1020"/>
      <c r="U49" s="145"/>
      <c r="V49" s="36"/>
      <c r="W49" s="32"/>
      <c r="X49" s="32"/>
      <c r="Y49" s="801"/>
      <c r="Z49" s="802" t="s">
        <v>209</v>
      </c>
      <c r="AA49" s="612"/>
      <c r="AB49" s="612"/>
      <c r="AC49" s="612"/>
      <c r="AD49" s="610">
        <f>SUMIF(AD$10:AD$33,"@",$AI$10:$AI$33)+SUMIF(AD$35:AD$47,"@",$AI$35:$AI$47)</f>
        <v>0</v>
      </c>
      <c r="AE49" s="610">
        <f>SUMIF(AE$10:AE$33,"@",$AI$10:$AI$33)+SUMIF(AE$35:AE$47,"@",$AI$35:$AI$47)</f>
        <v>0</v>
      </c>
      <c r="AF49" s="610">
        <f>SUMIF(AF$10:AF$33,"@",$AI$10:$AI$33)+SUMIF(AF$35:AF$47,"@",$AI$35:$AI$47)</f>
        <v>0</v>
      </c>
      <c r="AG49" s="610">
        <f>SUMIF(AG$10:AG$33,"@",$AI$10:$AI$33)+SUMIF(AG$35:AG$47,"@",$AI$35:$AI$47)</f>
        <v>0</v>
      </c>
      <c r="AH49" s="585">
        <f>SUMIF(AH$10:AH$33,"@",$AI$10:$AI$33)+SUMIF(AH$35:AH$47,"@",$AI$35:$AI$47)</f>
        <v>0</v>
      </c>
      <c r="AO49" s="36"/>
      <c r="AP49" s="18"/>
      <c r="AQ49" s="18"/>
      <c r="AR49" s="2149"/>
      <c r="AS49" s="2100"/>
      <c r="AT49" s="2101"/>
      <c r="AU49" s="294" t="s">
        <v>181</v>
      </c>
      <c r="AV49" s="462"/>
      <c r="AW49" s="895"/>
      <c r="AX49" s="779"/>
      <c r="AY49" s="295"/>
      <c r="AZ49" s="462"/>
      <c r="BA49" s="295"/>
      <c r="BB49" s="462"/>
      <c r="BC49" s="295"/>
      <c r="BD49" s="296">
        <v>1</v>
      </c>
      <c r="BE49" s="175"/>
      <c r="BF49" s="137">
        <f t="shared" si="8"/>
        <v>0</v>
      </c>
      <c r="BG49" s="451"/>
      <c r="BH49" s="890"/>
      <c r="BI49" s="451"/>
      <c r="BJ49" s="1000"/>
      <c r="BK49" s="163"/>
    </row>
    <row r="50" spans="1:63" ht="13.5" customHeight="1" thickBot="1">
      <c r="A50" s="39"/>
      <c r="B50" s="2144"/>
      <c r="C50" s="2155"/>
      <c r="D50" s="2131"/>
      <c r="E50" s="822" t="s">
        <v>141</v>
      </c>
      <c r="F50" s="344"/>
      <c r="G50" s="345"/>
      <c r="H50" s="751"/>
      <c r="I50" s="345"/>
      <c r="J50" s="346"/>
      <c r="K50" s="1131"/>
      <c r="L50" s="346"/>
      <c r="M50" s="347"/>
      <c r="N50" s="348">
        <v>2</v>
      </c>
      <c r="O50" s="349"/>
      <c r="P50" s="350">
        <f t="shared" si="10"/>
        <v>0</v>
      </c>
      <c r="Q50" s="351"/>
      <c r="R50" s="877"/>
      <c r="S50" s="352"/>
      <c r="T50" s="1020"/>
      <c r="U50" s="12"/>
      <c r="V50" s="36"/>
      <c r="W50" s="32"/>
      <c r="X50" s="32"/>
      <c r="Y50" s="801"/>
      <c r="Z50" s="803" t="s">
        <v>111</v>
      </c>
      <c r="AA50" s="804"/>
      <c r="AB50" s="804"/>
      <c r="AC50" s="804"/>
      <c r="AD50" s="805">
        <f>SUMIF(AD$10:AD$33,"集",$AI$10:$AI$33)+SUMIF(AD$35:AD$47,"集",$AI$35:$AI$47)</f>
        <v>0</v>
      </c>
      <c r="AE50" s="805">
        <f>SUMIF(AE$10:AE$33,"集",$AI$10:$AI$33)+SUMIF(AE$35:AE$47,"集",$AI$35:$AI$47)</f>
        <v>0</v>
      </c>
      <c r="AF50" s="805">
        <f>SUMIF(AF$10:AF$33,"集",$AI$10:$AI$33)+SUMIF(AF$35:AF$47,"集",$AI$35:$AI$47)</f>
        <v>0</v>
      </c>
      <c r="AG50" s="805">
        <f>SUMIF(AG$10:AG$33,"集",$AI$10:$AI$33)+SUMIF(AG$35:AG$47,"集",$AI$35:$AI$47)</f>
        <v>0</v>
      </c>
      <c r="AH50" s="806">
        <f>SUMIF(AH$10:AH$33,"集",$AI$10:$AI$33)+SUMIF(AH$35:AH$47,"集",$AI$35:$AI$47)</f>
        <v>0</v>
      </c>
      <c r="AO50" s="36"/>
      <c r="AP50" s="18"/>
      <c r="AQ50" s="18"/>
      <c r="AR50" s="2149"/>
      <c r="AS50" s="2100"/>
      <c r="AT50" s="2101"/>
      <c r="AU50" s="231" t="s">
        <v>182</v>
      </c>
      <c r="AV50" s="461"/>
      <c r="AW50" s="100"/>
      <c r="AX50" s="761"/>
      <c r="AY50" s="100"/>
      <c r="AZ50" s="461"/>
      <c r="BA50" s="100"/>
      <c r="BB50" s="461"/>
      <c r="BC50" s="100"/>
      <c r="BD50" s="159">
        <v>2</v>
      </c>
      <c r="BE50" s="106"/>
      <c r="BF50" s="126">
        <f t="shared" si="8"/>
        <v>0</v>
      </c>
      <c r="BG50" s="970"/>
      <c r="BH50" s="2133" t="s">
        <v>210</v>
      </c>
      <c r="BI50" s="446"/>
      <c r="BJ50" s="995"/>
      <c r="BK50" s="68"/>
    </row>
    <row r="51" spans="1:63" ht="12" customHeight="1" thickBot="1">
      <c r="A51" s="39"/>
      <c r="B51" s="2144"/>
      <c r="C51" s="2156"/>
      <c r="D51" s="2132"/>
      <c r="E51" s="823" t="s">
        <v>142</v>
      </c>
      <c r="F51" s="86"/>
      <c r="G51" s="91"/>
      <c r="H51" s="752"/>
      <c r="I51" s="91"/>
      <c r="J51" s="98"/>
      <c r="K51" s="1132"/>
      <c r="L51" s="98"/>
      <c r="M51" s="87"/>
      <c r="N51" s="77">
        <v>1</v>
      </c>
      <c r="O51" s="105"/>
      <c r="P51" s="128">
        <f t="shared" si="10"/>
        <v>0</v>
      </c>
      <c r="Q51" s="6"/>
      <c r="R51" s="878"/>
      <c r="S51" s="317"/>
      <c r="T51" s="1011"/>
      <c r="V51" s="36"/>
      <c r="W51" s="15"/>
      <c r="X51" s="15"/>
      <c r="Y51" s="43"/>
      <c r="Z51" s="609"/>
      <c r="AA51" s="555"/>
      <c r="AB51" s="555"/>
      <c r="AC51" s="555"/>
      <c r="AD51" s="555"/>
      <c r="AE51" s="555"/>
      <c r="AF51" s="555"/>
      <c r="AG51" s="555"/>
      <c r="AH51" s="555"/>
      <c r="AI51" s="661"/>
      <c r="AJ51" s="554"/>
      <c r="AK51" s="14"/>
      <c r="AL51" s="14"/>
      <c r="AM51" s="14"/>
      <c r="AN51" s="245"/>
      <c r="AO51" s="12"/>
      <c r="AP51" s="18"/>
      <c r="AQ51" s="18"/>
      <c r="AR51" s="2149"/>
      <c r="AS51" s="2100"/>
      <c r="AT51" s="2101"/>
      <c r="AU51" s="454" t="s">
        <v>183</v>
      </c>
      <c r="AV51" s="464"/>
      <c r="AW51" s="314"/>
      <c r="AX51" s="762"/>
      <c r="AY51" s="314"/>
      <c r="AZ51" s="464"/>
      <c r="BA51" s="314"/>
      <c r="BB51" s="464"/>
      <c r="BC51" s="314"/>
      <c r="BD51" s="315">
        <v>2</v>
      </c>
      <c r="BE51" s="187"/>
      <c r="BF51" s="188">
        <f t="shared" si="8"/>
        <v>0</v>
      </c>
      <c r="BG51" s="189"/>
      <c r="BH51" s="2134"/>
      <c r="BI51" s="198"/>
      <c r="BJ51" s="1001"/>
      <c r="BK51" s="68"/>
    </row>
    <row r="52" spans="1:63" ht="12" customHeight="1" thickBot="1">
      <c r="A52" s="36"/>
      <c r="B52" s="1124"/>
      <c r="D52" s="821"/>
      <c r="E52" s="825" t="s">
        <v>255</v>
      </c>
      <c r="F52" s="813" t="s">
        <v>13</v>
      </c>
      <c r="G52" s="814" t="s">
        <v>12</v>
      </c>
      <c r="H52" s="815" t="s">
        <v>13</v>
      </c>
      <c r="I52" s="814" t="s">
        <v>12</v>
      </c>
      <c r="J52" s="815" t="s">
        <v>13</v>
      </c>
      <c r="K52" s="814" t="s">
        <v>12</v>
      </c>
      <c r="L52" s="815" t="s">
        <v>13</v>
      </c>
      <c r="M52" s="816" t="s">
        <v>12</v>
      </c>
      <c r="U52" s="12"/>
      <c r="V52" s="36"/>
      <c r="W52" s="39"/>
      <c r="X52" s="2136" t="s">
        <v>80</v>
      </c>
      <c r="Y52" s="2312" t="s">
        <v>254</v>
      </c>
      <c r="Z52" s="2312"/>
      <c r="AA52" s="2312"/>
      <c r="AB52" s="2312"/>
      <c r="AC52" s="2312"/>
      <c r="AD52" s="2312"/>
      <c r="AE52" s="2312"/>
      <c r="AF52" s="2312"/>
      <c r="AG52" s="2312"/>
      <c r="AH52" s="2312"/>
      <c r="AI52" s="2312"/>
      <c r="AJ52" s="2313"/>
      <c r="AK52" s="49">
        <f>SUM(AK54:AK64)+SUM(AK66:AK72)</f>
        <v>0</v>
      </c>
      <c r="AL52" s="574">
        <v>27</v>
      </c>
      <c r="AM52" s="147"/>
      <c r="AN52" s="245"/>
      <c r="AO52" s="12"/>
      <c r="AP52" s="18"/>
      <c r="AQ52" s="18"/>
      <c r="AR52" s="2149"/>
      <c r="AS52" s="2100"/>
      <c r="AT52" s="2101"/>
      <c r="AU52" s="200" t="s">
        <v>45</v>
      </c>
      <c r="AV52" s="470"/>
      <c r="AW52" s="224"/>
      <c r="AX52" s="759"/>
      <c r="AY52" s="224"/>
      <c r="AZ52" s="470"/>
      <c r="BA52" s="224"/>
      <c r="BB52" s="470"/>
      <c r="BC52" s="224"/>
      <c r="BD52" s="334">
        <v>2</v>
      </c>
      <c r="BE52" s="196"/>
      <c r="BF52" s="197">
        <f t="shared" si="8"/>
        <v>0</v>
      </c>
      <c r="BG52" s="491"/>
      <c r="BH52" s="2134"/>
      <c r="BI52" s="491"/>
      <c r="BJ52" s="1001"/>
      <c r="BK52" s="68"/>
    </row>
    <row r="53" spans="1:63" ht="12" customHeight="1" thickBot="1">
      <c r="A53" s="36"/>
      <c r="B53" s="12"/>
      <c r="C53" s="13"/>
      <c r="D53" s="532"/>
      <c r="E53" s="800" t="s">
        <v>111</v>
      </c>
      <c r="F53" s="798">
        <f>SUMIF(F$12:F$16,"集",$N$12:$N$16)+SUMIF(F$18:F$20,"集",$N$18:$N$20)+SUMIF(F$22:F$24,"集",$N$22:$N$24)+SUMIF(F$26:F$28,"集",$N$26:$N$28)+SUMIF(F$30:F$31,"集",$N$30:$N$31)+SUMIF(F$34:F$44,"集",$N$34:$N$44)+SUMIF(F$46:F$51,"集",$N$46:$N$51)</f>
        <v>0</v>
      </c>
      <c r="G53" s="798">
        <f t="shared" ref="G53:M53" si="11">SUMIF(G$12:G$16,"集",$N$12:$N$16)+SUMIF(G$18:G$20,"集",$N$18:$N$20)+SUMIF(G$22:G$24,"集",$N$22:$N$24)+SUMIF(G$26:G$28,"集",$N$26:$N$28)+SUMIF(G$30:G$31,"集",$N$30:$N$31)+SUMIF(G$34:G$44,"集",$N$34:$N$44)+SUMIF(G$46:G$51,"集",$N$46:$N$51)</f>
        <v>0</v>
      </c>
      <c r="H53" s="798">
        <f t="shared" si="11"/>
        <v>0</v>
      </c>
      <c r="I53" s="798">
        <f t="shared" si="11"/>
        <v>0</v>
      </c>
      <c r="J53" s="798">
        <f t="shared" si="11"/>
        <v>0</v>
      </c>
      <c r="K53" s="798">
        <f t="shared" si="11"/>
        <v>0</v>
      </c>
      <c r="L53" s="798">
        <f t="shared" si="11"/>
        <v>0</v>
      </c>
      <c r="M53" s="799">
        <f t="shared" si="11"/>
        <v>0</v>
      </c>
      <c r="N53" s="557"/>
      <c r="U53" s="12"/>
      <c r="V53" s="36"/>
      <c r="W53" s="39"/>
      <c r="X53" s="2137"/>
      <c r="Y53" s="543"/>
      <c r="Z53" s="544"/>
      <c r="AA53" s="534"/>
      <c r="AB53" s="534"/>
      <c r="AC53" s="534"/>
      <c r="AD53" s="534"/>
      <c r="AE53" s="534"/>
      <c r="AF53" s="534"/>
      <c r="AG53" s="534"/>
      <c r="AH53" s="534"/>
      <c r="AI53" s="535"/>
      <c r="AJ53" s="534"/>
      <c r="AK53" s="551">
        <f>SUM(AK54:AK64)</f>
        <v>0</v>
      </c>
      <c r="AL53" s="536">
        <v>23</v>
      </c>
      <c r="AM53" s="550"/>
      <c r="AN53" s="10"/>
      <c r="AO53" s="12"/>
      <c r="AP53" s="18"/>
      <c r="AQ53" s="18"/>
      <c r="AR53" s="2149"/>
      <c r="AS53" s="2100"/>
      <c r="AT53" s="2101"/>
      <c r="AU53" s="200" t="s">
        <v>28</v>
      </c>
      <c r="AV53" s="470"/>
      <c r="AW53" s="224"/>
      <c r="AX53" s="759"/>
      <c r="AY53" s="224"/>
      <c r="AZ53" s="470"/>
      <c r="BA53" s="224"/>
      <c r="BB53" s="470"/>
      <c r="BC53" s="224"/>
      <c r="BD53" s="334">
        <v>2</v>
      </c>
      <c r="BE53" s="196"/>
      <c r="BF53" s="197">
        <f t="shared" si="8"/>
        <v>0</v>
      </c>
      <c r="BG53" s="490"/>
      <c r="BH53" s="2134"/>
      <c r="BI53" s="490"/>
      <c r="BJ53" s="1001"/>
      <c r="BK53" s="68"/>
    </row>
    <row r="54" spans="1:63" ht="12" customHeight="1" thickBot="1">
      <c r="A54" s="36"/>
      <c r="B54" s="12"/>
      <c r="U54" s="209"/>
      <c r="V54" s="36"/>
      <c r="W54" s="39"/>
      <c r="X54" s="2137"/>
      <c r="Y54" s="537"/>
      <c r="Z54" s="521" t="s">
        <v>74</v>
      </c>
      <c r="AA54" s="522"/>
      <c r="AB54" s="902"/>
      <c r="AC54" s="522"/>
      <c r="AD54" s="505"/>
      <c r="AE54" s="522"/>
      <c r="AF54" s="505"/>
      <c r="AG54" s="522"/>
      <c r="AH54" s="505"/>
      <c r="AI54" s="525">
        <v>2</v>
      </c>
      <c r="AJ54" s="524"/>
      <c r="AK54" s="506">
        <f t="shared" ref="AK54:AK64" si="12">IF(AJ54&gt;0,AI54,0)</f>
        <v>0</v>
      </c>
      <c r="AL54" s="506"/>
      <c r="AM54" s="1012"/>
      <c r="AO54" s="36"/>
      <c r="AP54" s="18"/>
      <c r="AQ54" s="18"/>
      <c r="AR54" s="2149"/>
      <c r="AS54" s="2100"/>
      <c r="AT54" s="2101"/>
      <c r="AU54" s="374" t="s">
        <v>184</v>
      </c>
      <c r="AV54" s="460"/>
      <c r="AW54" s="298"/>
      <c r="AX54" s="783"/>
      <c r="AY54" s="298"/>
      <c r="AZ54" s="460"/>
      <c r="BA54" s="298"/>
      <c r="BB54" s="460"/>
      <c r="BC54" s="298"/>
      <c r="BD54" s="299">
        <v>2</v>
      </c>
      <c r="BE54" s="306"/>
      <c r="BF54" s="489">
        <f>IF(BE54&gt;0,BD54,0)</f>
        <v>0</v>
      </c>
      <c r="BG54" s="243"/>
      <c r="BH54" s="2135"/>
      <c r="BI54" s="243"/>
      <c r="BJ54" s="996"/>
      <c r="BK54" s="12"/>
    </row>
    <row r="55" spans="1:63" ht="12" customHeight="1" thickTop="1" thickBot="1">
      <c r="A55" s="36"/>
      <c r="B55" s="12"/>
      <c r="C55" s="13"/>
      <c r="D55" s="1927" t="s">
        <v>267</v>
      </c>
      <c r="E55" s="1930" t="s">
        <v>313</v>
      </c>
      <c r="F55" s="1931"/>
      <c r="G55" s="1931"/>
      <c r="H55" s="1931"/>
      <c r="I55" s="1931"/>
      <c r="J55" s="1204"/>
      <c r="K55" s="1205">
        <v>24</v>
      </c>
      <c r="L55" s="2033" t="s">
        <v>1</v>
      </c>
      <c r="M55" s="2033"/>
      <c r="N55" s="2034"/>
      <c r="O55" s="613" t="s">
        <v>217</v>
      </c>
      <c r="P55" s="614"/>
      <c r="Q55" s="614"/>
      <c r="R55" s="614"/>
      <c r="S55" s="614"/>
      <c r="T55" s="615"/>
      <c r="U55" s="239"/>
      <c r="V55" s="36"/>
      <c r="W55" s="39"/>
      <c r="X55" s="2137"/>
      <c r="Y55" s="537"/>
      <c r="Z55" s="507" t="s">
        <v>73</v>
      </c>
      <c r="AA55" s="508"/>
      <c r="AB55" s="768"/>
      <c r="AC55" s="508"/>
      <c r="AD55" s="509"/>
      <c r="AE55" s="508"/>
      <c r="AF55" s="509"/>
      <c r="AG55" s="508"/>
      <c r="AH55" s="509"/>
      <c r="AI55" s="510">
        <v>2</v>
      </c>
      <c r="AJ55" s="511"/>
      <c r="AK55" s="512">
        <f t="shared" si="12"/>
        <v>0</v>
      </c>
      <c r="AL55" s="512"/>
      <c r="AM55" s="1013"/>
      <c r="AO55" s="36"/>
      <c r="AP55" s="18"/>
      <c r="AQ55" s="18"/>
      <c r="AR55" s="2149"/>
      <c r="AS55" s="2100"/>
      <c r="AT55" s="2101"/>
      <c r="AU55" s="231" t="s">
        <v>43</v>
      </c>
      <c r="AV55" s="466"/>
      <c r="AW55" s="100"/>
      <c r="AX55" s="904"/>
      <c r="AY55" s="100"/>
      <c r="AZ55" s="466"/>
      <c r="BA55" s="100"/>
      <c r="BB55" s="466"/>
      <c r="BC55" s="100"/>
      <c r="BD55" s="83">
        <v>2</v>
      </c>
      <c r="BE55" s="106"/>
      <c r="BF55" s="126">
        <f>IF(BE55&gt;0,BD55,0)</f>
        <v>0</v>
      </c>
      <c r="BG55" s="323"/>
      <c r="BH55" s="906" t="s">
        <v>288</v>
      </c>
      <c r="BI55" s="28"/>
      <c r="BJ55" s="987"/>
      <c r="BK55" s="164"/>
    </row>
    <row r="56" spans="1:63" ht="12" customHeight="1" thickTop="1">
      <c r="A56" s="36"/>
      <c r="B56" s="12"/>
      <c r="C56" s="13"/>
      <c r="D56" s="1928"/>
      <c r="E56" s="1126" t="s">
        <v>86</v>
      </c>
      <c r="F56" s="1118" t="s">
        <v>11</v>
      </c>
      <c r="G56" s="1119"/>
      <c r="H56" s="1118" t="s">
        <v>10</v>
      </c>
      <c r="I56" s="1119"/>
      <c r="J56" s="1118" t="s">
        <v>9</v>
      </c>
      <c r="K56" s="1119"/>
      <c r="L56" s="1118" t="s">
        <v>8</v>
      </c>
      <c r="M56" s="1119"/>
      <c r="N56" s="1111" t="s">
        <v>94</v>
      </c>
      <c r="O56" s="2037" t="s">
        <v>92</v>
      </c>
      <c r="P56" s="2038"/>
      <c r="Q56" s="2038"/>
      <c r="R56" s="2038"/>
      <c r="S56" s="2038"/>
      <c r="T56" s="2039"/>
      <c r="U56" s="238"/>
      <c r="V56" s="36"/>
      <c r="W56" s="39"/>
      <c r="X56" s="2137"/>
      <c r="Y56" s="537"/>
      <c r="Z56" s="507" t="s">
        <v>203</v>
      </c>
      <c r="AA56" s="508"/>
      <c r="AB56" s="509"/>
      <c r="AC56" s="900"/>
      <c r="AD56" s="509"/>
      <c r="AE56" s="508"/>
      <c r="AF56" s="509"/>
      <c r="AG56" s="508"/>
      <c r="AH56" s="509"/>
      <c r="AI56" s="510">
        <v>2</v>
      </c>
      <c r="AJ56" s="511"/>
      <c r="AK56" s="512">
        <f t="shared" si="12"/>
        <v>0</v>
      </c>
      <c r="AL56" s="512"/>
      <c r="AM56" s="1013"/>
      <c r="AO56" s="36"/>
      <c r="AP56" s="18"/>
      <c r="AQ56" s="18"/>
      <c r="AR56" s="2149"/>
      <c r="AS56" s="2100"/>
      <c r="AT56" s="2101"/>
      <c r="AU56" s="176" t="s">
        <v>44</v>
      </c>
      <c r="AV56" s="896"/>
      <c r="AW56" s="210"/>
      <c r="AX56" s="463"/>
      <c r="AY56" s="210"/>
      <c r="AZ56" s="463"/>
      <c r="BA56" s="210"/>
      <c r="BB56" s="463"/>
      <c r="BC56" s="210"/>
      <c r="BD56" s="75">
        <v>2</v>
      </c>
      <c r="BE56" s="104"/>
      <c r="BF56" s="127">
        <f>IF(BE56&gt;0,BD56,0)</f>
        <v>0</v>
      </c>
      <c r="BG56" s="28"/>
      <c r="BH56" s="891"/>
      <c r="BI56" s="23"/>
      <c r="BJ56" s="1002"/>
      <c r="BK56" s="12"/>
    </row>
    <row r="57" spans="1:63" ht="12" customHeight="1" thickBot="1">
      <c r="A57" s="36"/>
      <c r="B57" s="12"/>
      <c r="C57" s="13"/>
      <c r="D57" s="1928"/>
      <c r="E57" s="1127"/>
      <c r="F57" s="578" t="s">
        <v>88</v>
      </c>
      <c r="G57" s="579" t="s">
        <v>89</v>
      </c>
      <c r="H57" s="578" t="s">
        <v>88</v>
      </c>
      <c r="I57" s="579" t="s">
        <v>89</v>
      </c>
      <c r="J57" s="578" t="s">
        <v>88</v>
      </c>
      <c r="K57" s="579" t="s">
        <v>89</v>
      </c>
      <c r="L57" s="578" t="s">
        <v>88</v>
      </c>
      <c r="M57" s="579" t="s">
        <v>89</v>
      </c>
      <c r="N57" s="1112"/>
      <c r="O57" s="2040" t="s">
        <v>101</v>
      </c>
      <c r="P57" s="2041"/>
      <c r="Q57" s="2041"/>
      <c r="R57" s="2041"/>
      <c r="S57" s="2041"/>
      <c r="T57" s="2042"/>
      <c r="U57" s="32"/>
      <c r="V57" s="36"/>
      <c r="W57" s="39"/>
      <c r="X57" s="2137"/>
      <c r="Y57" s="537"/>
      <c r="Z57" s="507" t="s">
        <v>75</v>
      </c>
      <c r="AA57" s="508"/>
      <c r="AB57" s="509"/>
      <c r="AC57" s="508"/>
      <c r="AD57" s="768"/>
      <c r="AE57" s="508"/>
      <c r="AF57" s="509"/>
      <c r="AG57" s="508"/>
      <c r="AH57" s="509"/>
      <c r="AI57" s="513">
        <v>2</v>
      </c>
      <c r="AJ57" s="511"/>
      <c r="AK57" s="512">
        <f t="shared" si="12"/>
        <v>0</v>
      </c>
      <c r="AL57" s="512"/>
      <c r="AM57" s="1013"/>
      <c r="AO57" s="36"/>
      <c r="AP57" s="18"/>
      <c r="AQ57" s="18"/>
      <c r="AR57" s="2149"/>
      <c r="AS57" s="2100"/>
      <c r="AT57" s="2101"/>
      <c r="AU57" s="294" t="s">
        <v>185</v>
      </c>
      <c r="AV57" s="462"/>
      <c r="AW57" s="295"/>
      <c r="AX57" s="462"/>
      <c r="AY57" s="782"/>
      <c r="AZ57" s="462"/>
      <c r="BA57" s="295"/>
      <c r="BB57" s="462"/>
      <c r="BC57" s="295"/>
      <c r="BD57" s="307">
        <v>2</v>
      </c>
      <c r="BE57" s="175"/>
      <c r="BF57" s="137">
        <f>IF(BE57&gt;0,BD57,0)</f>
        <v>0</v>
      </c>
      <c r="BG57" s="174"/>
      <c r="BH57" s="888"/>
      <c r="BI57" s="174"/>
      <c r="BJ57" s="1003"/>
      <c r="BK57" s="12"/>
    </row>
    <row r="58" spans="1:63" ht="12" customHeight="1" thickBot="1">
      <c r="A58" s="36"/>
      <c r="B58" s="12"/>
      <c r="C58" s="13"/>
      <c r="D58" s="1928"/>
      <c r="E58" s="581" t="s">
        <v>195</v>
      </c>
      <c r="F58" s="582">
        <f>SUMIF(F$12:F$16,"@",$N$12:$N$16)+SUMIF(F$18:F$20,"@",$N$18:$N$20)+SUMIF(F$22:F$24,"@",$N$22:$N$24)+SUMIF(F$26:F$28,"@",$N$26:$N$28)+SUMIF(F$30:F$31,"@",$N$30:$N$31)+SUMIF(F$34:F$44,"@",$N$34:$N$44)+SUMIF(F$46:F$51,"@",$N$46:$N$51)</f>
        <v>0</v>
      </c>
      <c r="G58" s="583">
        <f t="shared" ref="G58:M58" si="13">SUMIF(G$12:G$16,"@",$N$12:$N$16)+SUMIF(G$18:G$20,"@",$N$18:$N$20)+SUMIF(G$22:G$24,"@",$N$22:$N$24)+SUMIF(G$26:G$28,"@",$N$26:$N$28)+SUMIF(G$30:G$31,"@",$N$30:$N$31)+SUMIF(G$34:G$44,"@",$N$34:$N$44)+SUMIF(G$46:G$51,"@",$N$46:$N$51)</f>
        <v>0</v>
      </c>
      <c r="H58" s="584">
        <f t="shared" si="13"/>
        <v>0</v>
      </c>
      <c r="I58" s="585">
        <f t="shared" si="13"/>
        <v>0</v>
      </c>
      <c r="J58" s="584">
        <f t="shared" si="13"/>
        <v>0</v>
      </c>
      <c r="K58" s="585">
        <f>SUMIF(K$12:K$16,"@",$N$12:$N$16)+SUMIF(K$18:K$20,"@",$N$18:$N$20)+SUMIF(K$22:K$24,"@",$N$22:$N$24)+SUMIF(K$26:K$28,"@",$N$26:$N$28)+SUMIF(K$30:K$31,"@",$N$30:$N$31)+SUMIF(K$34:K$44,"@",$N$34:$N$44)+SUMIF(K$46:K$51,"@",$N$46:$N$51)</f>
        <v>0</v>
      </c>
      <c r="L58" s="586">
        <f t="shared" si="13"/>
        <v>0</v>
      </c>
      <c r="M58" s="587">
        <f t="shared" si="13"/>
        <v>0</v>
      </c>
      <c r="N58" s="588">
        <f t="shared" ref="N58:N65" si="14">SUM(F58:M58)</f>
        <v>0</v>
      </c>
      <c r="O58" s="2052" t="s">
        <v>90</v>
      </c>
      <c r="P58" s="2053"/>
      <c r="Q58" s="2053"/>
      <c r="R58" s="2053"/>
      <c r="S58" s="2053"/>
      <c r="T58" s="2054"/>
      <c r="U58" s="10"/>
      <c r="V58" s="36"/>
      <c r="W58" s="39"/>
      <c r="X58" s="2137"/>
      <c r="Y58" s="537"/>
      <c r="Z58" s="507" t="s">
        <v>204</v>
      </c>
      <c r="AA58" s="508"/>
      <c r="AB58" s="509"/>
      <c r="AC58" s="508"/>
      <c r="AD58" s="509"/>
      <c r="AE58" s="508"/>
      <c r="AF58" s="768"/>
      <c r="AG58" s="508"/>
      <c r="AH58" s="509"/>
      <c r="AI58" s="513">
        <v>2</v>
      </c>
      <c r="AJ58" s="511"/>
      <c r="AK58" s="512">
        <f t="shared" si="12"/>
        <v>0</v>
      </c>
      <c r="AL58" s="512"/>
      <c r="AM58" s="1013"/>
      <c r="AO58" s="36"/>
      <c r="AP58" s="18"/>
      <c r="AQ58" s="18"/>
      <c r="AR58" s="2149"/>
      <c r="AS58" s="2100"/>
      <c r="AT58" s="2101"/>
      <c r="AU58" s="231" t="s">
        <v>17</v>
      </c>
      <c r="AV58" s="761"/>
      <c r="AW58" s="100"/>
      <c r="AX58" s="461"/>
      <c r="AY58" s="100"/>
      <c r="AZ58" s="461"/>
      <c r="BA58" s="100"/>
      <c r="BB58" s="461"/>
      <c r="BC58" s="100"/>
      <c r="BD58" s="83">
        <v>1</v>
      </c>
      <c r="BE58" s="106"/>
      <c r="BF58" s="126">
        <f t="shared" ref="BF58:BF65" si="15">IF(BE58&gt;0,BD58,0)</f>
        <v>0</v>
      </c>
      <c r="BG58" s="972"/>
      <c r="BH58" s="2105" t="s">
        <v>282</v>
      </c>
      <c r="BI58" s="28"/>
      <c r="BJ58" s="2030" t="s">
        <v>295</v>
      </c>
      <c r="BK58" s="12"/>
    </row>
    <row r="59" spans="1:63" ht="12" customHeight="1" thickBot="1">
      <c r="A59" s="36"/>
      <c r="B59" s="12"/>
      <c r="C59" s="13"/>
      <c r="D59" s="1928"/>
      <c r="E59" s="721" t="s">
        <v>216</v>
      </c>
      <c r="F59" s="1107">
        <v>13</v>
      </c>
      <c r="G59" s="1106">
        <v>13</v>
      </c>
      <c r="H59" s="1107">
        <v>21</v>
      </c>
      <c r="I59" s="1106">
        <v>3</v>
      </c>
      <c r="J59" s="1107">
        <v>1</v>
      </c>
      <c r="K59" s="1106">
        <v>2</v>
      </c>
      <c r="L59" s="1108">
        <v>0</v>
      </c>
      <c r="M59" s="1110">
        <v>0</v>
      </c>
      <c r="N59" s="598">
        <f t="shared" si="14"/>
        <v>53</v>
      </c>
      <c r="O59" s="2055" t="s">
        <v>98</v>
      </c>
      <c r="P59" s="2056"/>
      <c r="Q59" s="2056"/>
      <c r="R59" s="2056"/>
      <c r="S59" s="2056"/>
      <c r="T59" s="2057"/>
      <c r="U59" s="10"/>
      <c r="V59" s="36"/>
      <c r="W59" s="39"/>
      <c r="X59" s="2137"/>
      <c r="Y59" s="537"/>
      <c r="Z59" s="507" t="s">
        <v>205</v>
      </c>
      <c r="AA59" s="508"/>
      <c r="AB59" s="509"/>
      <c r="AC59" s="508"/>
      <c r="AD59" s="768"/>
      <c r="AE59" s="508"/>
      <c r="AF59" s="509"/>
      <c r="AG59" s="508"/>
      <c r="AH59" s="509"/>
      <c r="AI59" s="513">
        <v>2</v>
      </c>
      <c r="AJ59" s="511"/>
      <c r="AK59" s="512">
        <f t="shared" si="12"/>
        <v>0</v>
      </c>
      <c r="AL59" s="512"/>
      <c r="AM59" s="1014"/>
      <c r="AO59" s="36"/>
      <c r="AP59" s="18"/>
      <c r="AQ59" s="18"/>
      <c r="AR59" s="2149"/>
      <c r="AS59" s="2100"/>
      <c r="AT59" s="2101"/>
      <c r="AU59" s="176" t="s">
        <v>21</v>
      </c>
      <c r="AV59" s="896"/>
      <c r="AW59" s="210"/>
      <c r="AX59" s="463"/>
      <c r="AY59" s="210"/>
      <c r="AZ59" s="463"/>
      <c r="BA59" s="210"/>
      <c r="BB59" s="463"/>
      <c r="BC59" s="210"/>
      <c r="BD59" s="75">
        <v>1</v>
      </c>
      <c r="BE59" s="104"/>
      <c r="BF59" s="127">
        <f t="shared" si="15"/>
        <v>0</v>
      </c>
      <c r="BG59" s="972"/>
      <c r="BH59" s="2105"/>
      <c r="BI59" s="23"/>
      <c r="BJ59" s="2309"/>
      <c r="BK59" s="12"/>
    </row>
    <row r="60" spans="1:63" ht="12" customHeight="1">
      <c r="A60" s="36"/>
      <c r="B60" s="12"/>
      <c r="C60" s="13"/>
      <c r="D60" s="1928"/>
      <c r="E60" s="581" t="s">
        <v>39</v>
      </c>
      <c r="F60" s="605"/>
      <c r="G60" s="606"/>
      <c r="H60" s="605"/>
      <c r="I60" s="590">
        <f>AD49</f>
        <v>0</v>
      </c>
      <c r="J60" s="589">
        <f>AE49</f>
        <v>0</v>
      </c>
      <c r="K60" s="590">
        <f>AF49</f>
        <v>0</v>
      </c>
      <c r="L60" s="591">
        <f>AG49</f>
        <v>0</v>
      </c>
      <c r="M60" s="592">
        <f>AH49</f>
        <v>0</v>
      </c>
      <c r="N60" s="593">
        <f t="shared" si="14"/>
        <v>0</v>
      </c>
      <c r="O60" s="2058" t="s">
        <v>112</v>
      </c>
      <c r="P60" s="2059"/>
      <c r="Q60" s="2059"/>
      <c r="R60" s="2059"/>
      <c r="S60" s="2059"/>
      <c r="T60" s="2060"/>
      <c r="U60" s="10"/>
      <c r="V60" s="36"/>
      <c r="W60" s="39"/>
      <c r="X60" s="2137"/>
      <c r="Y60" s="537"/>
      <c r="Z60" s="507" t="s">
        <v>206</v>
      </c>
      <c r="AA60" s="508"/>
      <c r="AB60" s="509"/>
      <c r="AC60" s="508"/>
      <c r="AD60" s="509"/>
      <c r="AE60" s="508"/>
      <c r="AF60" s="768"/>
      <c r="AG60" s="508"/>
      <c r="AH60" s="509"/>
      <c r="AI60" s="513">
        <v>2</v>
      </c>
      <c r="AJ60" s="511"/>
      <c r="AK60" s="512">
        <f t="shared" si="12"/>
        <v>0</v>
      </c>
      <c r="AL60" s="512"/>
      <c r="AM60" s="1015"/>
      <c r="AO60" s="36"/>
      <c r="AP60" s="18"/>
      <c r="AQ60" s="18"/>
      <c r="AR60" s="2149"/>
      <c r="AS60" s="2100"/>
      <c r="AT60" s="2101"/>
      <c r="AU60" s="176" t="s">
        <v>22</v>
      </c>
      <c r="AV60" s="463"/>
      <c r="AW60" s="756"/>
      <c r="AX60" s="463"/>
      <c r="AY60" s="210"/>
      <c r="AZ60" s="463"/>
      <c r="BA60" s="210"/>
      <c r="BB60" s="463"/>
      <c r="BC60" s="210"/>
      <c r="BD60" s="74">
        <v>1</v>
      </c>
      <c r="BE60" s="104"/>
      <c r="BF60" s="127">
        <f t="shared" si="15"/>
        <v>0</v>
      </c>
      <c r="BG60" s="972"/>
      <c r="BH60" s="2105"/>
      <c r="BI60" s="23"/>
      <c r="BJ60" s="2309"/>
      <c r="BK60" s="12"/>
    </row>
    <row r="61" spans="1:63" ht="12" customHeight="1" thickBot="1">
      <c r="A61" s="36"/>
      <c r="B61" s="12"/>
      <c r="C61" s="13"/>
      <c r="D61" s="1928"/>
      <c r="E61" s="721" t="s">
        <v>216</v>
      </c>
      <c r="F61" s="607"/>
      <c r="G61" s="608"/>
      <c r="H61" s="607"/>
      <c r="I61" s="1106">
        <v>12</v>
      </c>
      <c r="J61" s="1107">
        <v>17</v>
      </c>
      <c r="K61" s="1106">
        <v>13</v>
      </c>
      <c r="L61" s="1108">
        <v>10</v>
      </c>
      <c r="M61" s="1109"/>
      <c r="N61" s="599">
        <f t="shared" si="14"/>
        <v>52</v>
      </c>
      <c r="O61" s="2061"/>
      <c r="P61" s="2062"/>
      <c r="Q61" s="2062"/>
      <c r="R61" s="2062"/>
      <c r="S61" s="2062"/>
      <c r="T61" s="2063"/>
      <c r="U61" s="10"/>
      <c r="V61" s="36"/>
      <c r="W61" s="39"/>
      <c r="X61" s="2137"/>
      <c r="Y61" s="537"/>
      <c r="Z61" s="507" t="s">
        <v>207</v>
      </c>
      <c r="AA61" s="508"/>
      <c r="AB61" s="509"/>
      <c r="AC61" s="508"/>
      <c r="AD61" s="509"/>
      <c r="AE61" s="508"/>
      <c r="AF61" s="768"/>
      <c r="AG61" s="508"/>
      <c r="AH61" s="509"/>
      <c r="AI61" s="513">
        <v>2</v>
      </c>
      <c r="AJ61" s="511"/>
      <c r="AK61" s="512">
        <f t="shared" si="12"/>
        <v>0</v>
      </c>
      <c r="AL61" s="512"/>
      <c r="AM61" s="1015"/>
      <c r="AO61" s="36"/>
      <c r="AP61" s="18"/>
      <c r="AQ61" s="18"/>
      <c r="AR61" s="2149"/>
      <c r="AS61" s="2100"/>
      <c r="AT61" s="2101"/>
      <c r="AU61" s="294" t="s">
        <v>23</v>
      </c>
      <c r="AV61" s="460"/>
      <c r="AW61" s="903"/>
      <c r="AX61" s="460"/>
      <c r="AY61" s="298"/>
      <c r="AZ61" s="460"/>
      <c r="BA61" s="298"/>
      <c r="BB61" s="460"/>
      <c r="BC61" s="295"/>
      <c r="BD61" s="297">
        <v>1</v>
      </c>
      <c r="BE61" s="306"/>
      <c r="BF61" s="479">
        <f t="shared" si="15"/>
        <v>0</v>
      </c>
      <c r="BG61" s="973"/>
      <c r="BH61" s="2106"/>
      <c r="BI61" s="54"/>
      <c r="BJ61" s="2310"/>
      <c r="BK61" s="12"/>
    </row>
    <row r="62" spans="1:63" ht="12" customHeight="1" thickBot="1">
      <c r="A62" s="36"/>
      <c r="B62" s="12"/>
      <c r="C62" s="13"/>
      <c r="D62" s="1928"/>
      <c r="E62" s="722" t="s">
        <v>190</v>
      </c>
      <c r="F62" s="594">
        <f t="shared" ref="F62:M62" si="16">AV72</f>
        <v>0</v>
      </c>
      <c r="G62" s="595">
        <f t="shared" si="16"/>
        <v>0</v>
      </c>
      <c r="H62" s="594">
        <f t="shared" si="16"/>
        <v>0</v>
      </c>
      <c r="I62" s="595">
        <f t="shared" si="16"/>
        <v>0</v>
      </c>
      <c r="J62" s="594">
        <f t="shared" si="16"/>
        <v>0</v>
      </c>
      <c r="K62" s="595">
        <f t="shared" si="16"/>
        <v>0</v>
      </c>
      <c r="L62" s="596">
        <f t="shared" si="16"/>
        <v>0</v>
      </c>
      <c r="M62" s="597">
        <f t="shared" si="16"/>
        <v>0</v>
      </c>
      <c r="N62" s="593">
        <f t="shared" si="14"/>
        <v>0</v>
      </c>
      <c r="O62" s="2064"/>
      <c r="P62" s="2065"/>
      <c r="Q62" s="2065"/>
      <c r="R62" s="2065"/>
      <c r="S62" s="2065"/>
      <c r="T62" s="2066"/>
      <c r="V62" s="36"/>
      <c r="W62" s="39"/>
      <c r="X62" s="2137"/>
      <c r="Y62" s="537"/>
      <c r="Z62" s="507" t="s">
        <v>76</v>
      </c>
      <c r="AA62" s="508"/>
      <c r="AB62" s="509"/>
      <c r="AC62" s="508"/>
      <c r="AD62" s="509"/>
      <c r="AE62" s="508"/>
      <c r="AF62" s="509"/>
      <c r="AG62" s="769"/>
      <c r="AH62" s="509"/>
      <c r="AI62" s="513">
        <v>2</v>
      </c>
      <c r="AJ62" s="511"/>
      <c r="AK62" s="512">
        <f t="shared" si="12"/>
        <v>0</v>
      </c>
      <c r="AL62" s="512"/>
      <c r="AM62" s="1015"/>
      <c r="AO62" s="36"/>
      <c r="AP62" s="18"/>
      <c r="AQ62" s="18"/>
      <c r="AR62" s="2149"/>
      <c r="AS62" s="2100"/>
      <c r="AT62" s="2101"/>
      <c r="AU62" s="486" t="s">
        <v>70</v>
      </c>
      <c r="AV62" s="897"/>
      <c r="AW62" s="224"/>
      <c r="AX62" s="897"/>
      <c r="AY62" s="224"/>
      <c r="AZ62" s="470"/>
      <c r="BA62" s="224"/>
      <c r="BB62" s="470"/>
      <c r="BC62" s="224"/>
      <c r="BD62" s="487">
        <v>1</v>
      </c>
      <c r="BE62" s="221"/>
      <c r="BF62" s="197">
        <f t="shared" si="15"/>
        <v>0</v>
      </c>
      <c r="BG62" s="323"/>
      <c r="BH62" s="867"/>
      <c r="BI62" s="488"/>
      <c r="BJ62" s="1004"/>
      <c r="BK62" s="12"/>
    </row>
    <row r="63" spans="1:63" ht="12" customHeight="1" thickBot="1">
      <c r="A63" s="36"/>
      <c r="B63" s="12"/>
      <c r="C63" s="13"/>
      <c r="D63" s="1928"/>
      <c r="E63" s="723" t="s">
        <v>216</v>
      </c>
      <c r="F63" s="1102">
        <v>8</v>
      </c>
      <c r="G63" s="1103">
        <v>11</v>
      </c>
      <c r="H63" s="1102">
        <v>1</v>
      </c>
      <c r="I63" s="1103">
        <v>2</v>
      </c>
      <c r="J63" s="1102">
        <v>2</v>
      </c>
      <c r="K63" s="1103">
        <v>0</v>
      </c>
      <c r="L63" s="1104">
        <v>0</v>
      </c>
      <c r="M63" s="1105">
        <v>0</v>
      </c>
      <c r="N63" s="604">
        <f t="shared" si="14"/>
        <v>24</v>
      </c>
      <c r="V63" s="36"/>
      <c r="W63" s="39"/>
      <c r="X63" s="2137"/>
      <c r="Y63" s="537"/>
      <c r="Z63" s="507" t="s">
        <v>77</v>
      </c>
      <c r="AA63" s="508"/>
      <c r="AB63" s="509"/>
      <c r="AC63" s="508"/>
      <c r="AD63" s="509"/>
      <c r="AE63" s="508"/>
      <c r="AF63" s="509"/>
      <c r="AG63" s="769"/>
      <c r="AH63" s="509"/>
      <c r="AI63" s="513">
        <v>3</v>
      </c>
      <c r="AJ63" s="511"/>
      <c r="AK63" s="512">
        <f t="shared" si="12"/>
        <v>0</v>
      </c>
      <c r="AL63" s="512"/>
      <c r="AM63" s="1015"/>
      <c r="AO63" s="36"/>
      <c r="AP63" s="18"/>
      <c r="AQ63" s="18"/>
      <c r="AR63" s="2149"/>
      <c r="AS63" s="2100"/>
      <c r="AT63" s="2101"/>
      <c r="AU63" s="231" t="s">
        <v>19</v>
      </c>
      <c r="AV63" s="898"/>
      <c r="AW63" s="100"/>
      <c r="AX63" s="461"/>
      <c r="AY63" s="100"/>
      <c r="AZ63" s="461"/>
      <c r="BA63" s="100"/>
      <c r="BB63" s="461"/>
      <c r="BC63" s="100"/>
      <c r="BD63" s="83">
        <v>2</v>
      </c>
      <c r="BE63" s="106"/>
      <c r="BF63" s="126">
        <f t="shared" si="15"/>
        <v>0</v>
      </c>
      <c r="BG63" s="28"/>
      <c r="BH63" s="867"/>
      <c r="BI63" s="28"/>
      <c r="BJ63" s="1005"/>
      <c r="BK63" s="12"/>
    </row>
    <row r="64" spans="1:63" ht="12" customHeight="1" thickBot="1">
      <c r="A64" s="36"/>
      <c r="B64" s="12"/>
      <c r="C64" s="13"/>
      <c r="D64" s="1928"/>
      <c r="E64" s="922" t="s">
        <v>269</v>
      </c>
      <c r="F64" s="576">
        <f t="shared" ref="F64:M65" si="17">F58+F60+F62</f>
        <v>0</v>
      </c>
      <c r="G64" s="577">
        <f t="shared" si="17"/>
        <v>0</v>
      </c>
      <c r="H64" s="576">
        <f t="shared" si="17"/>
        <v>0</v>
      </c>
      <c r="I64" s="577">
        <f t="shared" si="17"/>
        <v>0</v>
      </c>
      <c r="J64" s="576">
        <f t="shared" si="17"/>
        <v>0</v>
      </c>
      <c r="K64" s="577">
        <f t="shared" si="17"/>
        <v>0</v>
      </c>
      <c r="L64" s="576">
        <f t="shared" si="17"/>
        <v>0</v>
      </c>
      <c r="M64" s="577">
        <f t="shared" si="17"/>
        <v>0</v>
      </c>
      <c r="N64" s="580">
        <f t="shared" si="14"/>
        <v>0</v>
      </c>
      <c r="O64" s="182"/>
      <c r="P64" s="2070" t="s">
        <v>250</v>
      </c>
      <c r="Q64" s="2071"/>
      <c r="R64" s="2072"/>
      <c r="S64" s="2073" t="s">
        <v>264</v>
      </c>
      <c r="T64" s="2074"/>
      <c r="V64" s="36"/>
      <c r="W64" s="39"/>
      <c r="X64" s="2137"/>
      <c r="Y64" s="537"/>
      <c r="Z64" s="526" t="s">
        <v>78</v>
      </c>
      <c r="AA64" s="528"/>
      <c r="AB64" s="527"/>
      <c r="AC64" s="528"/>
      <c r="AD64" s="527"/>
      <c r="AE64" s="528"/>
      <c r="AF64" s="527"/>
      <c r="AG64" s="528"/>
      <c r="AH64" s="770"/>
      <c r="AI64" s="529">
        <v>2</v>
      </c>
      <c r="AJ64" s="530"/>
      <c r="AK64" s="531">
        <f t="shared" si="12"/>
        <v>0</v>
      </c>
      <c r="AL64" s="531"/>
      <c r="AM64" s="1016"/>
      <c r="AO64" s="36"/>
      <c r="AP64" s="18"/>
      <c r="AQ64" s="18"/>
      <c r="AR64" s="2149"/>
      <c r="AS64" s="2100"/>
      <c r="AT64" s="2101"/>
      <c r="AU64" s="454" t="s">
        <v>20</v>
      </c>
      <c r="AV64" s="899"/>
      <c r="AW64" s="314"/>
      <c r="AX64" s="464"/>
      <c r="AY64" s="210"/>
      <c r="AZ64" s="463"/>
      <c r="BA64" s="210"/>
      <c r="BB64" s="463"/>
      <c r="BC64" s="210"/>
      <c r="BD64" s="75">
        <v>1</v>
      </c>
      <c r="BE64" s="104"/>
      <c r="BF64" s="127">
        <f t="shared" si="15"/>
        <v>0</v>
      </c>
      <c r="BG64" s="23"/>
      <c r="BH64" s="867"/>
      <c r="BI64" s="23"/>
      <c r="BJ64" s="1002"/>
      <c r="BK64" s="164"/>
    </row>
    <row r="65" spans="1:63" ht="12" customHeight="1" thickBot="1">
      <c r="A65" s="36"/>
      <c r="B65" s="12"/>
      <c r="C65" s="13"/>
      <c r="D65" s="1928"/>
      <c r="E65" s="723" t="s">
        <v>216</v>
      </c>
      <c r="F65" s="600">
        <f t="shared" si="17"/>
        <v>21</v>
      </c>
      <c r="G65" s="601">
        <f t="shared" si="17"/>
        <v>24</v>
      </c>
      <c r="H65" s="600">
        <f t="shared" si="17"/>
        <v>22</v>
      </c>
      <c r="I65" s="601">
        <f t="shared" si="17"/>
        <v>17</v>
      </c>
      <c r="J65" s="600">
        <f t="shared" si="17"/>
        <v>20</v>
      </c>
      <c r="K65" s="601">
        <f t="shared" si="17"/>
        <v>15</v>
      </c>
      <c r="L65" s="602">
        <f t="shared" si="17"/>
        <v>10</v>
      </c>
      <c r="M65" s="603">
        <f t="shared" si="17"/>
        <v>0</v>
      </c>
      <c r="N65" s="921">
        <f t="shared" si="14"/>
        <v>129</v>
      </c>
      <c r="O65" s="908"/>
      <c r="P65" s="909">
        <f>SUM(P12:P15)+SUM(P18:P20)+P23+SUM(P26:P28)+SUM(P35:P37)</f>
        <v>0</v>
      </c>
      <c r="Q65" s="727">
        <v>11</v>
      </c>
      <c r="R65" s="728" t="str">
        <f>IF(P65&gt;=Q65,"OK","未充足")</f>
        <v>未充足</v>
      </c>
      <c r="S65" s="2075"/>
      <c r="T65" s="2076"/>
      <c r="U65" s="247"/>
      <c r="V65" s="36"/>
      <c r="W65" s="39"/>
      <c r="X65" s="2137"/>
      <c r="Y65" s="545"/>
      <c r="Z65" s="546"/>
      <c r="AA65" s="538"/>
      <c r="AB65" s="538"/>
      <c r="AC65" s="538"/>
      <c r="AD65" s="538"/>
      <c r="AE65" s="538"/>
      <c r="AF65" s="538"/>
      <c r="AG65" s="538"/>
      <c r="AH65" s="538"/>
      <c r="AI65" s="539"/>
      <c r="AJ65" s="547"/>
      <c r="AK65" s="548">
        <f>SUM(AK66:AK71)</f>
        <v>0</v>
      </c>
      <c r="AL65" s="549">
        <v>4</v>
      </c>
      <c r="AM65" s="540"/>
      <c r="AO65" s="36"/>
      <c r="AP65" s="18"/>
      <c r="AQ65" s="18"/>
      <c r="AR65" s="2149"/>
      <c r="AS65" s="2100"/>
      <c r="AT65" s="2101"/>
      <c r="AU65" s="177" t="s">
        <v>18</v>
      </c>
      <c r="AV65" s="966"/>
      <c r="AW65" s="298"/>
      <c r="AX65" s="460"/>
      <c r="AY65" s="295"/>
      <c r="AZ65" s="462"/>
      <c r="BA65" s="295"/>
      <c r="BB65" s="462"/>
      <c r="BC65" s="295"/>
      <c r="BD65" s="307">
        <v>1</v>
      </c>
      <c r="BE65" s="175"/>
      <c r="BF65" s="137">
        <f t="shared" si="15"/>
        <v>0</v>
      </c>
      <c r="BG65" s="174"/>
      <c r="BH65" s="888"/>
      <c r="BI65" s="174"/>
      <c r="BJ65" s="1003"/>
      <c r="BK65" s="12"/>
    </row>
    <row r="66" spans="1:63" ht="12" customHeight="1" thickBot="1">
      <c r="A66" s="36"/>
      <c r="B66" s="12"/>
      <c r="C66" s="13"/>
      <c r="D66" s="1928"/>
      <c r="E66" s="920" t="s">
        <v>266</v>
      </c>
      <c r="F66" s="910" t="str">
        <f>IF(F64&gt;K55,"F","")</f>
        <v/>
      </c>
      <c r="G66" s="911" t="str">
        <f t="shared" ref="G66:M66" si="18">IF(AND(G64&gt;$K55,F67&lt;3),"F","")</f>
        <v/>
      </c>
      <c r="H66" s="912" t="str">
        <f t="shared" si="18"/>
        <v/>
      </c>
      <c r="I66" s="913" t="str">
        <f t="shared" si="18"/>
        <v/>
      </c>
      <c r="J66" s="912" t="str">
        <f t="shared" si="18"/>
        <v/>
      </c>
      <c r="K66" s="911" t="str">
        <f t="shared" si="18"/>
        <v/>
      </c>
      <c r="L66" s="912" t="str">
        <f t="shared" si="18"/>
        <v/>
      </c>
      <c r="M66" s="911" t="str">
        <f t="shared" si="18"/>
        <v/>
      </c>
      <c r="N66" s="575"/>
      <c r="U66" s="247"/>
      <c r="V66" s="36"/>
      <c r="W66" s="39"/>
      <c r="X66" s="2137"/>
      <c r="Y66" s="541"/>
      <c r="Z66" s="521" t="s">
        <v>208</v>
      </c>
      <c r="AA66" s="522"/>
      <c r="AB66" s="505"/>
      <c r="AC66" s="771"/>
      <c r="AD66" s="505"/>
      <c r="AE66" s="771"/>
      <c r="AF66" s="505"/>
      <c r="AG66" s="522"/>
      <c r="AH66" s="505"/>
      <c r="AI66" s="523">
        <v>2</v>
      </c>
      <c r="AJ66" s="524"/>
      <c r="AK66" s="506">
        <f t="shared" ref="AK66:AK72" si="19">IF(AJ66&gt;0,AI66,0)</f>
        <v>0</v>
      </c>
      <c r="AL66" s="506"/>
      <c r="AM66" s="1017"/>
      <c r="AO66" s="36"/>
      <c r="AP66" s="18"/>
      <c r="AQ66" s="18"/>
      <c r="AR66" s="2149"/>
      <c r="AS66" s="2100"/>
      <c r="AT66" s="2101"/>
      <c r="AU66" s="231" t="s">
        <v>85</v>
      </c>
      <c r="AV66" s="1072"/>
      <c r="AW66" s="1073"/>
      <c r="AX66" s="1072"/>
      <c r="AY66" s="1073"/>
      <c r="AZ66" s="1072"/>
      <c r="BA66" s="1073"/>
      <c r="BB66" s="1072"/>
      <c r="BC66" s="1073"/>
      <c r="BD66" s="205">
        <v>2</v>
      </c>
      <c r="BE66" s="106"/>
      <c r="BF66" s="126">
        <f>IF(BE66&gt;0,BD66,0)</f>
        <v>0</v>
      </c>
      <c r="BG66" s="972"/>
      <c r="BH66" s="2068" t="s">
        <v>281</v>
      </c>
      <c r="BI66" s="198"/>
      <c r="BJ66" s="1005"/>
      <c r="BK66" s="12"/>
    </row>
    <row r="67" spans="1:63" ht="12" customHeight="1" thickTop="1" thickBot="1">
      <c r="A67" s="36"/>
      <c r="B67" s="12"/>
      <c r="C67" s="13"/>
      <c r="D67" s="1928"/>
      <c r="E67" s="919" t="s">
        <v>265</v>
      </c>
      <c r="F67" s="917"/>
      <c r="G67" s="914"/>
      <c r="H67" s="915"/>
      <c r="I67" s="916"/>
      <c r="J67" s="915"/>
      <c r="K67" s="916"/>
      <c r="L67" s="915"/>
      <c r="M67" s="917"/>
      <c r="N67" s="918"/>
      <c r="O67" s="48"/>
      <c r="P67" s="14"/>
      <c r="Q67" s="14"/>
      <c r="R67" s="14"/>
      <c r="S67" s="246"/>
      <c r="T67" s="247"/>
      <c r="U67" s="247"/>
      <c r="V67" s="36"/>
      <c r="W67" s="39"/>
      <c r="X67" s="2137"/>
      <c r="Y67" s="541"/>
      <c r="Z67" s="507" t="s">
        <v>211</v>
      </c>
      <c r="AA67" s="508"/>
      <c r="AB67" s="509"/>
      <c r="AC67" s="900"/>
      <c r="AD67" s="509"/>
      <c r="AE67" s="769"/>
      <c r="AF67" s="509"/>
      <c r="AG67" s="508"/>
      <c r="AH67" s="509"/>
      <c r="AI67" s="513">
        <v>2</v>
      </c>
      <c r="AJ67" s="511"/>
      <c r="AK67" s="512">
        <f t="shared" si="19"/>
        <v>0</v>
      </c>
      <c r="AL67" s="512"/>
      <c r="AM67" s="1015"/>
      <c r="AO67" s="36"/>
      <c r="AP67" s="18"/>
      <c r="AQ67" s="18"/>
      <c r="AR67" s="2149"/>
      <c r="AS67" s="2100"/>
      <c r="AT67" s="2101"/>
      <c r="AU67" s="176" t="s">
        <v>30</v>
      </c>
      <c r="AV67" s="1076"/>
      <c r="AW67" s="1077"/>
      <c r="AX67" s="1078"/>
      <c r="AY67" s="1077"/>
      <c r="AZ67" s="1076"/>
      <c r="BA67" s="1077"/>
      <c r="BB67" s="1076"/>
      <c r="BC67" s="1077"/>
      <c r="BD67" s="75">
        <v>2</v>
      </c>
      <c r="BE67" s="104"/>
      <c r="BF67" s="127">
        <f>IF(BE67&gt;0,BD67,0)</f>
        <v>0</v>
      </c>
      <c r="BG67" s="972"/>
      <c r="BH67" s="2068"/>
      <c r="BI67" s="198"/>
      <c r="BJ67" s="1006"/>
      <c r="BK67" s="12"/>
    </row>
    <row r="68" spans="1:63" ht="12" customHeight="1" thickBot="1">
      <c r="A68" s="36"/>
      <c r="B68" s="12"/>
      <c r="C68" s="13"/>
      <c r="D68" s="1928"/>
      <c r="E68" s="2225" t="s">
        <v>314</v>
      </c>
      <c r="F68" s="2226"/>
      <c r="G68" s="2226"/>
      <c r="H68" s="2226"/>
      <c r="I68" s="2226"/>
      <c r="J68" s="2226"/>
      <c r="K68" s="2226"/>
      <c r="L68" s="2226"/>
      <c r="M68" s="2226"/>
      <c r="N68" s="2227"/>
      <c r="P68" s="14"/>
      <c r="Q68" s="14"/>
      <c r="R68" s="14"/>
      <c r="S68" s="246"/>
      <c r="T68" s="247"/>
      <c r="U68" s="247"/>
      <c r="V68" s="36"/>
      <c r="W68" s="39"/>
      <c r="X68" s="2137"/>
      <c r="Y68" s="541"/>
      <c r="Z68" s="507" t="s">
        <v>212</v>
      </c>
      <c r="AA68" s="508"/>
      <c r="AB68" s="509"/>
      <c r="AC68" s="769"/>
      <c r="AD68" s="509"/>
      <c r="AE68" s="769"/>
      <c r="AF68" s="509"/>
      <c r="AG68" s="508"/>
      <c r="AH68" s="509"/>
      <c r="AI68" s="513">
        <v>2</v>
      </c>
      <c r="AJ68" s="511"/>
      <c r="AK68" s="512">
        <f t="shared" si="19"/>
        <v>0</v>
      </c>
      <c r="AL68" s="512"/>
      <c r="AM68" s="1013"/>
      <c r="AO68" s="36"/>
      <c r="AP68" s="18"/>
      <c r="AQ68" s="18"/>
      <c r="AR68" s="2149"/>
      <c r="AS68" s="2100"/>
      <c r="AT68" s="2101"/>
      <c r="AU68" s="294" t="s">
        <v>31</v>
      </c>
      <c r="AV68" s="1079"/>
      <c r="AW68" s="1080"/>
      <c r="AX68" s="1079"/>
      <c r="AY68" s="1080"/>
      <c r="AZ68" s="1079"/>
      <c r="BA68" s="1080"/>
      <c r="BB68" s="1079"/>
      <c r="BC68" s="1080"/>
      <c r="BD68" s="307">
        <v>3</v>
      </c>
      <c r="BE68" s="175"/>
      <c r="BF68" s="137">
        <f>IF(BE68&gt;0,BD68,0)</f>
        <v>0</v>
      </c>
      <c r="BG68" s="973"/>
      <c r="BH68" s="2311"/>
      <c r="BI68" s="54"/>
      <c r="BJ68" s="1007"/>
      <c r="BK68" s="12"/>
    </row>
    <row r="69" spans="1:63" ht="12" customHeight="1" thickTop="1">
      <c r="A69" s="36"/>
      <c r="B69" s="12"/>
      <c r="C69" s="13"/>
      <c r="D69" s="1928"/>
      <c r="E69" s="923" t="s">
        <v>270</v>
      </c>
      <c r="F69" s="626">
        <f t="shared" ref="F69:M69" si="20">F53+AA50+AV73</f>
        <v>0</v>
      </c>
      <c r="G69" s="626">
        <f t="shared" si="20"/>
        <v>0</v>
      </c>
      <c r="H69" s="626">
        <f t="shared" si="20"/>
        <v>0</v>
      </c>
      <c r="I69" s="626">
        <f t="shared" si="20"/>
        <v>0</v>
      </c>
      <c r="J69" s="626">
        <f t="shared" si="20"/>
        <v>0</v>
      </c>
      <c r="K69" s="626">
        <f t="shared" si="20"/>
        <v>0</v>
      </c>
      <c r="L69" s="626">
        <f t="shared" si="20"/>
        <v>0</v>
      </c>
      <c r="M69" s="626">
        <f t="shared" si="20"/>
        <v>0</v>
      </c>
      <c r="N69" s="724"/>
      <c r="O69" s="48"/>
      <c r="P69" s="14"/>
      <c r="Q69" s="14"/>
      <c r="R69" s="14"/>
      <c r="S69" s="246"/>
      <c r="T69" s="247"/>
      <c r="U69" s="247"/>
      <c r="V69" s="36"/>
      <c r="W69" s="39"/>
      <c r="X69" s="2137"/>
      <c r="Y69" s="541"/>
      <c r="Z69" s="507" t="s">
        <v>213</v>
      </c>
      <c r="AA69" s="508"/>
      <c r="AB69" s="509"/>
      <c r="AC69" s="900"/>
      <c r="AD69" s="509"/>
      <c r="AE69" s="769"/>
      <c r="AF69" s="509"/>
      <c r="AG69" s="508"/>
      <c r="AH69" s="509"/>
      <c r="AI69" s="513">
        <v>2</v>
      </c>
      <c r="AJ69" s="511"/>
      <c r="AK69" s="514">
        <f t="shared" si="19"/>
        <v>0</v>
      </c>
      <c r="AL69" s="514"/>
      <c r="AM69" s="1018"/>
      <c r="AO69" s="36"/>
      <c r="AP69" s="18"/>
      <c r="AQ69" s="18"/>
      <c r="AR69" s="2149"/>
      <c r="AS69" s="2100"/>
      <c r="AT69" s="2101"/>
      <c r="AU69" s="231" t="s">
        <v>72</v>
      </c>
      <c r="AV69" s="1072"/>
      <c r="AW69" s="1073"/>
      <c r="AX69" s="1072"/>
      <c r="AY69" s="1073"/>
      <c r="AZ69" s="1072"/>
      <c r="BA69" s="1073"/>
      <c r="BB69" s="1072"/>
      <c r="BC69" s="1073"/>
      <c r="BD69" s="83">
        <v>1</v>
      </c>
      <c r="BE69" s="106"/>
      <c r="BF69" s="126">
        <f>IF(BE69&gt;0,BD69,0)</f>
        <v>0</v>
      </c>
      <c r="BG69" s="926"/>
      <c r="BH69" s="928"/>
      <c r="BI69" s="448"/>
      <c r="BJ69" s="2318" t="s">
        <v>262</v>
      </c>
      <c r="BK69" s="12"/>
    </row>
    <row r="70" spans="1:63" ht="12" customHeight="1" thickBot="1">
      <c r="A70" s="36"/>
      <c r="B70" s="12"/>
      <c r="C70" s="13"/>
      <c r="D70" s="1929"/>
      <c r="E70" s="924" t="s">
        <v>268</v>
      </c>
      <c r="F70" s="725">
        <f t="shared" ref="F70:M70" si="21">F64+F69</f>
        <v>0</v>
      </c>
      <c r="G70" s="725">
        <f t="shared" si="21"/>
        <v>0</v>
      </c>
      <c r="H70" s="725">
        <f t="shared" si="21"/>
        <v>0</v>
      </c>
      <c r="I70" s="725">
        <f t="shared" si="21"/>
        <v>0</v>
      </c>
      <c r="J70" s="725">
        <f t="shared" si="21"/>
        <v>0</v>
      </c>
      <c r="K70" s="725">
        <f t="shared" si="21"/>
        <v>0</v>
      </c>
      <c r="L70" s="725">
        <f t="shared" si="21"/>
        <v>0</v>
      </c>
      <c r="M70" s="725">
        <f t="shared" si="21"/>
        <v>0</v>
      </c>
      <c r="N70" s="726">
        <f>SUM(F70:M70)</f>
        <v>0</v>
      </c>
      <c r="O70" s="48"/>
      <c r="P70" s="14"/>
      <c r="Q70" s="14"/>
      <c r="R70" s="14"/>
      <c r="S70" s="246"/>
      <c r="T70" s="247"/>
      <c r="U70" s="12"/>
      <c r="V70" s="36"/>
      <c r="W70" s="39"/>
      <c r="X70" s="2137"/>
      <c r="Y70" s="541"/>
      <c r="Z70" s="507" t="s">
        <v>214</v>
      </c>
      <c r="AA70" s="508"/>
      <c r="AB70" s="509"/>
      <c r="AC70" s="769"/>
      <c r="AD70" s="509"/>
      <c r="AE70" s="769"/>
      <c r="AF70" s="509"/>
      <c r="AG70" s="508"/>
      <c r="AH70" s="509"/>
      <c r="AI70" s="513">
        <v>2</v>
      </c>
      <c r="AJ70" s="511"/>
      <c r="AK70" s="512">
        <f t="shared" si="19"/>
        <v>0</v>
      </c>
      <c r="AL70" s="512"/>
      <c r="AM70" s="1013"/>
      <c r="AO70" s="36"/>
      <c r="AP70" s="18"/>
      <c r="AQ70" s="18"/>
      <c r="AR70" s="2150"/>
      <c r="AS70" s="2102"/>
      <c r="AT70" s="2103"/>
      <c r="AU70" s="178" t="s">
        <v>72</v>
      </c>
      <c r="AV70" s="1074"/>
      <c r="AW70" s="1075"/>
      <c r="AX70" s="1074"/>
      <c r="AY70" s="1075"/>
      <c r="AZ70" s="1074"/>
      <c r="BA70" s="1075"/>
      <c r="BB70" s="1074"/>
      <c r="BC70" s="1075"/>
      <c r="BD70" s="301">
        <v>2</v>
      </c>
      <c r="BE70" s="108"/>
      <c r="BF70" s="273">
        <f>IF(BE70&gt;0,BD70,0)</f>
        <v>0</v>
      </c>
      <c r="BG70" s="927"/>
      <c r="BH70" s="929"/>
      <c r="BI70" s="5"/>
      <c r="BJ70" s="2319"/>
      <c r="BK70" s="12"/>
    </row>
    <row r="71" spans="1:63" ht="12" customHeight="1" thickTop="1" thickBot="1">
      <c r="A71" s="36"/>
      <c r="B71" s="12"/>
      <c r="C71" s="720"/>
      <c r="D71" s="720"/>
      <c r="E71" s="720"/>
      <c r="F71" s="720"/>
      <c r="G71" s="720"/>
      <c r="H71" s="720"/>
      <c r="I71" s="720"/>
      <c r="J71" s="720"/>
      <c r="K71" s="720"/>
      <c r="L71" s="720"/>
      <c r="M71" s="720"/>
      <c r="N71" s="720"/>
      <c r="O71" s="720"/>
      <c r="P71" s="720"/>
      <c r="Q71" s="720"/>
      <c r="R71" s="720"/>
      <c r="S71" s="720"/>
      <c r="T71" s="720"/>
      <c r="U71" s="12"/>
      <c r="V71" s="36"/>
      <c r="W71" s="39"/>
      <c r="X71" s="2137"/>
      <c r="Y71" s="542"/>
      <c r="Z71" s="515" t="s">
        <v>215</v>
      </c>
      <c r="AA71" s="517"/>
      <c r="AB71" s="516"/>
      <c r="AC71" s="772"/>
      <c r="AD71" s="516"/>
      <c r="AE71" s="772"/>
      <c r="AF71" s="516"/>
      <c r="AG71" s="517"/>
      <c r="AH71" s="516"/>
      <c r="AI71" s="518">
        <v>2</v>
      </c>
      <c r="AJ71" s="519"/>
      <c r="AK71" s="520">
        <f t="shared" si="19"/>
        <v>0</v>
      </c>
      <c r="AL71" s="520"/>
      <c r="AM71" s="1019"/>
      <c r="AO71" s="36"/>
      <c r="AP71" s="18"/>
      <c r="AQ71" s="18"/>
      <c r="AR71" s="930"/>
      <c r="AS71" s="13"/>
      <c r="AT71" s="13"/>
      <c r="AV71" s="817" t="s">
        <v>13</v>
      </c>
      <c r="AW71" s="818" t="s">
        <v>12</v>
      </c>
      <c r="AX71" s="819" t="s">
        <v>13</v>
      </c>
      <c r="AY71" s="818" t="s">
        <v>12</v>
      </c>
      <c r="AZ71" s="819" t="s">
        <v>13</v>
      </c>
      <c r="BA71" s="818" t="s">
        <v>12</v>
      </c>
      <c r="BB71" s="819" t="s">
        <v>13</v>
      </c>
      <c r="BC71" s="820" t="s">
        <v>12</v>
      </c>
      <c r="BD71" s="931"/>
      <c r="BE71" s="933"/>
      <c r="BF71" s="932"/>
      <c r="BG71" s="932"/>
      <c r="BH71" s="934"/>
      <c r="BI71" s="932"/>
      <c r="BJ71" s="935"/>
      <c r="BK71" s="12"/>
    </row>
    <row r="72" spans="1:63" ht="12" customHeight="1" thickBot="1">
      <c r="A72" s="36"/>
      <c r="B72" s="12"/>
      <c r="C72" s="1767" t="s">
        <v>221</v>
      </c>
      <c r="D72" s="1768"/>
      <c r="E72" s="1768"/>
      <c r="F72" s="1768"/>
      <c r="G72" s="1768"/>
      <c r="H72" s="1768"/>
      <c r="I72" s="1768"/>
      <c r="J72" s="1768"/>
      <c r="K72" s="1768"/>
      <c r="L72" s="1768"/>
      <c r="M72" s="1768"/>
      <c r="N72" s="1768"/>
      <c r="O72" s="1768"/>
      <c r="P72" s="1768"/>
      <c r="Q72" s="1768"/>
      <c r="R72" s="1768"/>
      <c r="S72" s="1768"/>
      <c r="T72" s="1769"/>
      <c r="U72" s="249"/>
      <c r="V72" s="12"/>
      <c r="W72" s="532"/>
      <c r="X72" s="2138"/>
      <c r="Y72" s="533"/>
      <c r="Z72" s="4" t="s">
        <v>79</v>
      </c>
      <c r="AA72" s="102"/>
      <c r="AB72" s="91"/>
      <c r="AC72" s="901"/>
      <c r="AD72" s="91"/>
      <c r="AE72" s="102"/>
      <c r="AF72" s="91"/>
      <c r="AG72" s="102"/>
      <c r="AH72" s="91"/>
      <c r="AI72" s="76">
        <v>2</v>
      </c>
      <c r="AJ72" s="109"/>
      <c r="AK72" s="6">
        <f t="shared" si="19"/>
        <v>0</v>
      </c>
      <c r="AL72" s="6"/>
      <c r="AM72" s="504" t="s">
        <v>108</v>
      </c>
      <c r="AN72" s="10"/>
      <c r="AO72" s="12"/>
      <c r="AP72" s="15"/>
      <c r="AQ72" s="15"/>
      <c r="AR72" s="930"/>
      <c r="AS72" s="13"/>
      <c r="AT72" s="532"/>
      <c r="AU72" s="807" t="s">
        <v>209</v>
      </c>
      <c r="AV72" s="808">
        <f>SUMIF(AV$13:AV$18,"@",$BD$13:$BD$18)+SUMIF(AV$20:AV$21,"@",$BD$20:$BD$21)+SUMIF(AV$23:AV$24,"@",$BD$23:$BD$24)+SUMIF(AV$26:AV$32,"@",$BD$26:$BD$32)+SUMIF(AV$34:AV$57,"@",$BD$34:$BD$57)+SUMIF(AV$58:AV$65,"@",$BD$58:$BD$65)+SUMIF(AV$66:AV$68,"@",$BD$66:$BD$68)</f>
        <v>0</v>
      </c>
      <c r="AW72" s="808">
        <f t="shared" ref="AW72:BC72" si="22">SUMIF(AW$13:AW$18,"@",$BD$13:$BD$18)+SUMIF(AW$20:AW$21,"@",$BD$20:$BD$21)+SUMIF(AW$23:AW$24,"@",$BD$23:$BD$24)+SUMIF(AW$26:AW$32,"@",$BD$26:$BD$32)+SUMIF(AW$34:AW$57,"@",$BD$34:$BD$57)+SUMIF(AW$58:AW$65,"@",$BD$58:$BD$65)+SUMIF(AW$66:AW$68,"@",$BD$66:$BD$68)</f>
        <v>0</v>
      </c>
      <c r="AX72" s="808">
        <f t="shared" si="22"/>
        <v>0</v>
      </c>
      <c r="AY72" s="808">
        <f t="shared" si="22"/>
        <v>0</v>
      </c>
      <c r="AZ72" s="808">
        <f t="shared" si="22"/>
        <v>0</v>
      </c>
      <c r="BA72" s="808">
        <f t="shared" si="22"/>
        <v>0</v>
      </c>
      <c r="BB72" s="808">
        <f t="shared" si="22"/>
        <v>0</v>
      </c>
      <c r="BC72" s="808">
        <f t="shared" si="22"/>
        <v>0</v>
      </c>
      <c r="BD72" s="84"/>
      <c r="BE72" s="554"/>
      <c r="BF72" s="14"/>
      <c r="BG72" s="12"/>
      <c r="BH72" s="940"/>
      <c r="BI72" s="12"/>
      <c r="BJ72" s="941"/>
      <c r="BK72" s="12"/>
    </row>
    <row r="73" spans="1:63" ht="12" customHeight="1" thickBot="1">
      <c r="A73" s="36"/>
      <c r="B73" s="12"/>
      <c r="C73" s="1770"/>
      <c r="D73" s="1771"/>
      <c r="E73" s="1771"/>
      <c r="F73" s="1771"/>
      <c r="G73" s="1771"/>
      <c r="H73" s="1771"/>
      <c r="I73" s="1771"/>
      <c r="J73" s="1771"/>
      <c r="K73" s="1771"/>
      <c r="L73" s="1771"/>
      <c r="M73" s="1771"/>
      <c r="N73" s="1771"/>
      <c r="O73" s="1771"/>
      <c r="P73" s="1771"/>
      <c r="Q73" s="1771"/>
      <c r="R73" s="1771"/>
      <c r="S73" s="1771"/>
      <c r="T73" s="1772"/>
      <c r="U73" s="12"/>
      <c r="V73" s="12"/>
      <c r="W73" s="13"/>
      <c r="X73" s="12"/>
      <c r="Y73" s="12"/>
      <c r="Z73" s="12"/>
      <c r="AA73" s="12"/>
      <c r="AB73" s="12"/>
      <c r="AC73" s="12"/>
      <c r="AD73" s="12"/>
      <c r="AE73" s="12"/>
      <c r="AF73" s="12"/>
      <c r="AG73" s="12"/>
      <c r="AH73" s="12"/>
      <c r="AI73" s="10"/>
      <c r="AJ73" s="12"/>
      <c r="AK73" s="10"/>
      <c r="AL73" s="10"/>
      <c r="AM73" s="10"/>
      <c r="AN73" s="10"/>
      <c r="AO73" s="12"/>
      <c r="AP73" s="15"/>
      <c r="AQ73" s="15"/>
      <c r="AR73" s="930"/>
      <c r="AS73" s="13"/>
      <c r="AT73" s="13"/>
      <c r="AU73" s="809" t="s">
        <v>111</v>
      </c>
      <c r="AV73" s="810">
        <f>SUMIF(AV$13:AV$18,"集",$BD$13:$BD$18)+SUMIF(AV$20:AV$21,"集",$BD$20:$BD$21)+SUMIF(AV$23:AV$24,"集",$BD$23:$BD$24)+SUMIF(AV$26:AV$32,"集",$BD$26:$BD$32)+SUMIF(AV$34:AV$57,"集",$BD$34:$BD$57)+SUMIF(AV$58:AV$65,"集",$BD$58:$BD$65)+SUMIF(AV$66:AV$68,"集",$BD$66:$BD$68)</f>
        <v>0</v>
      </c>
      <c r="AW73" s="810">
        <f t="shared" ref="AW73:BC73" si="23">SUMIF(AW$13:AW$18,"集",$BD$13:$BD$18)+SUMIF(AW$20:AW$21,"集",$BD$20:$BD$21)+SUMIF(AW$23:AW$24,"集",$BD$23:$BD$24)+SUMIF(AW$26:AW$32,"集",$BD$26:$BD$32)+SUMIF(AW$34:AW$57,"集",$BD$34:$BD$57)+SUMIF(AW$58:AW$65,"集",$BD$58:$BD$65)+SUMIF(AW$66:AW$68,"集",$BD$66:$BD$68)</f>
        <v>0</v>
      </c>
      <c r="AX73" s="810">
        <f t="shared" si="23"/>
        <v>0</v>
      </c>
      <c r="AY73" s="810">
        <f>SUMIF(AY$13:AY$18,"集",$BD$13:$BD$18)+SUMIF(AY$20:AY$21,"集",$BD$20:$BD$21)+SUMIF(AY$23:AY$24,"集",$BD$23:$BD$24)+SUMIF(AY$26:AY$32,"集",$BD$26:$BD$32)+SUMIF(AY$34:AY$57,"集",$BD$34:$BD$57)+SUMIF(AY$58:AY$65,"集",$BD$58:$BD$65)+SUMIF(AY$66:AY$68,"集",$BD$66:$BD$68)</f>
        <v>0</v>
      </c>
      <c r="AZ73" s="810">
        <f t="shared" si="23"/>
        <v>0</v>
      </c>
      <c r="BA73" s="810">
        <f t="shared" si="23"/>
        <v>0</v>
      </c>
      <c r="BB73" s="810">
        <f t="shared" si="23"/>
        <v>0</v>
      </c>
      <c r="BC73" s="810">
        <f t="shared" si="23"/>
        <v>0</v>
      </c>
      <c r="BD73" s="971"/>
      <c r="BE73" s="554"/>
      <c r="BF73" s="14"/>
      <c r="BG73" s="12"/>
      <c r="BH73" s="940"/>
      <c r="BI73" s="12"/>
      <c r="BJ73" s="941"/>
      <c r="BK73" s="12"/>
    </row>
    <row r="74" spans="1:63" ht="12" customHeight="1">
      <c r="A74" s="36"/>
      <c r="B74" s="12"/>
      <c r="C74" s="1770"/>
      <c r="D74" s="1771"/>
      <c r="E74" s="1771"/>
      <c r="F74" s="1771"/>
      <c r="G74" s="1771"/>
      <c r="H74" s="1771"/>
      <c r="I74" s="1771"/>
      <c r="J74" s="1771"/>
      <c r="K74" s="1771"/>
      <c r="L74" s="1771"/>
      <c r="M74" s="1771"/>
      <c r="N74" s="1771"/>
      <c r="O74" s="1771"/>
      <c r="P74" s="1771"/>
      <c r="Q74" s="1771"/>
      <c r="R74" s="1771"/>
      <c r="S74" s="1771"/>
      <c r="T74" s="1772"/>
      <c r="U74" s="12"/>
      <c r="V74" s="12"/>
      <c r="W74" s="13"/>
      <c r="X74" s="12"/>
      <c r="Y74" s="12"/>
      <c r="Z74" s="12"/>
      <c r="AA74" s="12"/>
      <c r="AB74" s="12"/>
      <c r="AC74" s="12"/>
      <c r="AD74" s="12"/>
      <c r="AE74" s="12"/>
      <c r="AF74" s="12"/>
      <c r="AG74" s="12"/>
      <c r="AH74" s="12"/>
      <c r="AI74" s="10"/>
      <c r="AJ74" s="12"/>
      <c r="AK74" s="10"/>
      <c r="AL74" s="10"/>
      <c r="AM74" s="10"/>
      <c r="AN74" s="10"/>
      <c r="AO74" s="12"/>
      <c r="AP74" s="15"/>
      <c r="AQ74" s="15"/>
      <c r="AR74" s="930"/>
      <c r="AS74" s="13"/>
      <c r="AT74" s="13"/>
      <c r="AU74" s="975"/>
      <c r="AV74" s="974"/>
      <c r="AW74" s="974"/>
      <c r="AX74" s="974"/>
      <c r="AY74" s="974"/>
      <c r="AZ74" s="974"/>
      <c r="BA74" s="974"/>
      <c r="BB74" s="974"/>
      <c r="BC74" s="974"/>
      <c r="BD74" s="84"/>
      <c r="BE74" s="554"/>
      <c r="BF74" s="14"/>
      <c r="BG74" s="12"/>
      <c r="BH74" s="940"/>
      <c r="BI74" s="12"/>
      <c r="BJ74" s="941"/>
      <c r="BK74" s="12"/>
    </row>
    <row r="75" spans="1:63" ht="12" customHeight="1">
      <c r="A75" s="36"/>
      <c r="B75" s="12"/>
      <c r="C75" s="1770"/>
      <c r="D75" s="1771"/>
      <c r="E75" s="1771"/>
      <c r="F75" s="1771"/>
      <c r="G75" s="1771"/>
      <c r="H75" s="1771"/>
      <c r="I75" s="1771"/>
      <c r="J75" s="1771"/>
      <c r="K75" s="1771"/>
      <c r="L75" s="1771"/>
      <c r="M75" s="1771"/>
      <c r="N75" s="1771"/>
      <c r="O75" s="1771"/>
      <c r="P75" s="1771"/>
      <c r="Q75" s="1771"/>
      <c r="R75" s="1771"/>
      <c r="S75" s="1771"/>
      <c r="T75" s="1772"/>
      <c r="U75" s="12"/>
      <c r="V75" s="12"/>
      <c r="W75" s="13"/>
      <c r="X75" s="12"/>
      <c r="Y75" s="12"/>
      <c r="Z75" s="12"/>
      <c r="AA75" s="12"/>
      <c r="AB75" s="12"/>
      <c r="AC75" s="12"/>
      <c r="AD75" s="12"/>
      <c r="AE75" s="12"/>
      <c r="AF75" s="12"/>
      <c r="AG75" s="12"/>
      <c r="AH75" s="12"/>
      <c r="AI75" s="10"/>
      <c r="AJ75" s="12"/>
      <c r="AK75" s="10"/>
      <c r="AL75" s="10"/>
      <c r="AM75" s="10"/>
      <c r="AN75" s="10"/>
      <c r="AO75" s="12"/>
      <c r="AP75" s="15"/>
      <c r="AQ75" s="15"/>
      <c r="AR75" s="18"/>
      <c r="AU75" s="559"/>
      <c r="AV75" s="19"/>
      <c r="AW75" s="19"/>
      <c r="AX75" s="19"/>
      <c r="AY75" s="19"/>
      <c r="AZ75" s="19"/>
      <c r="BA75" s="19"/>
      <c r="BB75" s="19"/>
      <c r="BC75" s="19"/>
      <c r="BD75" s="12"/>
      <c r="BE75" s="36"/>
      <c r="BF75" s="36"/>
      <c r="BH75" s="12"/>
      <c r="BJ75" s="36"/>
      <c r="BK75" s="12"/>
    </row>
    <row r="76" spans="1:63" s="42" customFormat="1" ht="12" customHeight="1" thickBot="1">
      <c r="A76" s="12"/>
      <c r="B76" s="12"/>
      <c r="C76" s="1773"/>
      <c r="D76" s="1774"/>
      <c r="E76" s="1774"/>
      <c r="F76" s="1774"/>
      <c r="G76" s="1774"/>
      <c r="H76" s="1774"/>
      <c r="I76" s="1774"/>
      <c r="J76" s="1774"/>
      <c r="K76" s="1774"/>
      <c r="L76" s="1774"/>
      <c r="M76" s="1774"/>
      <c r="N76" s="1774"/>
      <c r="O76" s="1774"/>
      <c r="P76" s="1774"/>
      <c r="Q76" s="1774"/>
      <c r="R76" s="1774"/>
      <c r="S76" s="1774"/>
      <c r="T76" s="1775"/>
      <c r="U76" s="12"/>
      <c r="V76" s="12"/>
      <c r="W76" s="13"/>
      <c r="X76" s="12"/>
      <c r="Y76" s="12"/>
      <c r="Z76" s="12"/>
      <c r="AA76" s="12"/>
      <c r="AB76" s="12"/>
      <c r="AC76" s="12"/>
      <c r="AD76" s="12"/>
      <c r="AE76" s="12"/>
      <c r="AF76" s="12"/>
      <c r="AG76" s="12"/>
      <c r="AH76" s="12"/>
      <c r="AI76" s="12"/>
      <c r="AJ76" s="12"/>
      <c r="AK76" s="12"/>
      <c r="AL76" s="12"/>
      <c r="AM76" s="12"/>
      <c r="AN76" s="12"/>
      <c r="AO76" s="12"/>
      <c r="AP76" s="15"/>
      <c r="AQ76" s="15"/>
      <c r="AR76" s="32"/>
      <c r="AS76" s="32"/>
      <c r="AT76" s="32"/>
      <c r="AU76" s="559"/>
      <c r="AV76" s="19"/>
      <c r="AW76" s="19"/>
      <c r="AX76" s="19"/>
      <c r="AY76" s="19"/>
      <c r="AZ76" s="19"/>
      <c r="BA76" s="19"/>
      <c r="BB76" s="19"/>
      <c r="BC76" s="19"/>
      <c r="BK76" s="12"/>
    </row>
    <row r="77" spans="1:63" ht="13.5" customHeight="1">
      <c r="A77" s="36"/>
      <c r="B77" s="12"/>
      <c r="C77" s="13"/>
      <c r="D77" s="13"/>
      <c r="E77" s="12"/>
      <c r="F77" s="554"/>
      <c r="G77" s="554"/>
      <c r="H77" s="554"/>
      <c r="I77" s="554"/>
      <c r="J77" s="554"/>
      <c r="K77" s="554"/>
      <c r="L77" s="554"/>
      <c r="M77" s="554"/>
      <c r="N77" s="84"/>
      <c r="O77" s="554"/>
      <c r="P77" s="14"/>
      <c r="Q77" s="113"/>
      <c r="R77" s="553"/>
      <c r="S77" s="655"/>
      <c r="T77" s="12"/>
      <c r="U77" s="12"/>
      <c r="V77" s="12"/>
      <c r="W77" s="13"/>
      <c r="X77" s="12"/>
      <c r="Y77" s="12"/>
      <c r="Z77" s="12"/>
      <c r="AA77" s="12"/>
      <c r="AB77" s="12"/>
      <c r="AC77" s="12"/>
      <c r="AD77" s="12"/>
      <c r="AE77" s="12"/>
      <c r="AF77" s="12"/>
      <c r="AG77" s="12"/>
      <c r="AH77" s="12"/>
      <c r="AI77" s="10"/>
      <c r="AJ77" s="12"/>
      <c r="AK77" s="10"/>
      <c r="AL77" s="10"/>
      <c r="AM77" s="10"/>
      <c r="AN77" s="10"/>
      <c r="AO77" s="12"/>
      <c r="AP77" s="15"/>
      <c r="AQ77" s="15"/>
      <c r="AR77" s="13"/>
      <c r="AS77" s="13"/>
      <c r="AT77" s="12"/>
      <c r="AU77" s="559"/>
      <c r="AV77" s="19"/>
      <c r="AW77" s="19"/>
      <c r="AX77" s="19"/>
      <c r="AY77" s="19"/>
      <c r="AZ77" s="19"/>
      <c r="BA77" s="19"/>
      <c r="BB77" s="19"/>
      <c r="BC77" s="19"/>
      <c r="BD77" s="12"/>
      <c r="BK77" s="32"/>
    </row>
    <row r="78" spans="1:63">
      <c r="A78" s="36"/>
      <c r="B78" s="12"/>
      <c r="C78" s="13"/>
      <c r="D78" s="13"/>
      <c r="E78" s="12"/>
      <c r="F78" s="554"/>
      <c r="G78" s="554"/>
      <c r="H78" s="554"/>
      <c r="I78" s="554"/>
      <c r="J78" s="554"/>
      <c r="K78" s="554"/>
      <c r="L78" s="554"/>
      <c r="M78" s="554"/>
      <c r="N78" s="84"/>
      <c r="O78" s="554"/>
      <c r="P78" s="14"/>
      <c r="Q78" s="113"/>
      <c r="R78" s="553"/>
      <c r="S78" s="655"/>
      <c r="T78" s="12"/>
      <c r="U78" s="12"/>
      <c r="V78" s="12"/>
      <c r="W78" s="13"/>
      <c r="X78" s="12"/>
      <c r="Y78" s="12"/>
      <c r="Z78" s="12"/>
      <c r="AA78" s="12"/>
      <c r="AB78" s="12"/>
      <c r="AC78" s="12"/>
      <c r="AD78" s="12"/>
      <c r="AE78" s="12"/>
      <c r="AF78" s="12"/>
      <c r="AG78" s="12"/>
      <c r="AH78" s="12"/>
      <c r="AI78" s="10"/>
      <c r="AJ78" s="12"/>
      <c r="AK78" s="10"/>
      <c r="AL78" s="10"/>
      <c r="AM78" s="10"/>
      <c r="AN78" s="10"/>
      <c r="AO78" s="12"/>
      <c r="AP78" s="15"/>
      <c r="AQ78" s="15"/>
      <c r="AR78" s="13"/>
      <c r="AS78" s="13"/>
      <c r="BK78" s="32"/>
    </row>
    <row r="79" spans="1:63" ht="14.25" customHeight="1">
      <c r="A79" s="36"/>
      <c r="B79" s="12"/>
      <c r="C79" s="13"/>
      <c r="D79" s="13"/>
      <c r="E79" s="12"/>
      <c r="F79" s="554"/>
      <c r="G79" s="554"/>
      <c r="H79" s="554"/>
      <c r="I79" s="554"/>
      <c r="J79" s="554"/>
      <c r="K79" s="554"/>
      <c r="L79" s="554"/>
      <c r="M79" s="554"/>
      <c r="N79" s="84"/>
      <c r="O79" s="554"/>
      <c r="P79" s="14"/>
      <c r="Q79" s="113"/>
      <c r="R79" s="553"/>
      <c r="S79" s="655"/>
      <c r="T79" s="12"/>
      <c r="U79" s="12"/>
      <c r="V79" s="12"/>
      <c r="W79" s="13"/>
      <c r="X79" s="12"/>
      <c r="Y79" s="12"/>
      <c r="Z79" s="12"/>
      <c r="AA79" s="12"/>
      <c r="AB79" s="12"/>
      <c r="AC79" s="12"/>
      <c r="AD79" s="12"/>
      <c r="AE79" s="12"/>
      <c r="AF79" s="12"/>
      <c r="AG79" s="12"/>
      <c r="AH79" s="12"/>
      <c r="AI79" s="10"/>
      <c r="AJ79" s="12"/>
      <c r="AK79" s="10"/>
      <c r="AL79" s="10"/>
      <c r="AM79" s="10"/>
      <c r="AN79" s="10"/>
      <c r="AO79" s="12"/>
      <c r="AP79" s="15"/>
      <c r="AQ79" s="15"/>
      <c r="AR79" s="13"/>
      <c r="AS79" s="13"/>
      <c r="BK79" s="14"/>
    </row>
    <row r="80" spans="1:63">
      <c r="D80" s="12"/>
      <c r="E80" s="12"/>
      <c r="F80" s="12"/>
      <c r="G80" s="12"/>
      <c r="H80" s="12"/>
      <c r="I80" s="12"/>
      <c r="J80" s="12"/>
      <c r="K80" s="12"/>
      <c r="L80" s="12"/>
      <c r="M80" s="12"/>
      <c r="N80" s="10"/>
      <c r="O80" s="12"/>
      <c r="P80" s="10"/>
      <c r="Q80" s="10"/>
      <c r="R80" s="10"/>
      <c r="S80" s="10"/>
      <c r="T80" s="12"/>
      <c r="U80" s="12"/>
      <c r="V80" s="12"/>
      <c r="W80" s="12"/>
      <c r="X80" s="12"/>
      <c r="Y80" s="12"/>
      <c r="Z80" s="559"/>
      <c r="AA80" s="19"/>
      <c r="AB80" s="19"/>
      <c r="AC80" s="19"/>
      <c r="AD80" s="19"/>
      <c r="AE80" s="19"/>
      <c r="AF80" s="19"/>
      <c r="AG80" s="19"/>
      <c r="AH80" s="19"/>
      <c r="AI80" s="240"/>
      <c r="AJ80" s="32"/>
      <c r="AK80" s="32"/>
      <c r="AL80" s="32"/>
      <c r="AM80" s="32"/>
      <c r="AN80" s="32"/>
      <c r="AO80" s="32"/>
      <c r="AP80" s="15"/>
      <c r="AQ80" s="15"/>
      <c r="AR80" s="13"/>
      <c r="AS80" s="13"/>
      <c r="BK80" s="59"/>
    </row>
    <row r="81" spans="1:63" ht="14.25" customHeight="1">
      <c r="D81" s="12"/>
      <c r="E81" s="12"/>
      <c r="F81" s="12"/>
      <c r="G81" s="12"/>
      <c r="H81" s="12"/>
      <c r="I81" s="12"/>
      <c r="J81" s="12"/>
      <c r="K81" s="12"/>
      <c r="L81" s="12"/>
      <c r="M81" s="12"/>
      <c r="N81" s="10"/>
      <c r="O81" s="12"/>
      <c r="P81" s="10"/>
      <c r="Q81" s="10"/>
      <c r="R81" s="10"/>
      <c r="S81" s="10"/>
      <c r="T81" s="12"/>
      <c r="U81" s="12"/>
      <c r="V81" s="12"/>
      <c r="W81" s="12"/>
      <c r="X81" s="12"/>
      <c r="Y81" s="12"/>
      <c r="Z81" s="559"/>
      <c r="AA81" s="19"/>
      <c r="AB81" s="19"/>
      <c r="AC81" s="19"/>
      <c r="AD81" s="19"/>
      <c r="AE81" s="19"/>
      <c r="AF81" s="19"/>
      <c r="AG81" s="19"/>
      <c r="AH81" s="19"/>
      <c r="AI81" s="240"/>
      <c r="AJ81" s="68"/>
      <c r="AK81" s="32"/>
      <c r="AL81" s="32"/>
      <c r="AM81" s="32"/>
      <c r="AN81" s="32"/>
      <c r="AO81" s="32"/>
      <c r="AP81" s="15"/>
      <c r="AQ81" s="15"/>
      <c r="AR81" s="13"/>
      <c r="AS81" s="13"/>
      <c r="BK81" s="59"/>
    </row>
    <row r="82" spans="1:63">
      <c r="B82" s="60"/>
      <c r="C82" s="60"/>
      <c r="D82" s="32"/>
      <c r="E82" s="12"/>
      <c r="F82" s="12"/>
      <c r="G82" s="12"/>
      <c r="H82" s="12"/>
      <c r="I82" s="12"/>
      <c r="J82" s="12"/>
      <c r="K82" s="12"/>
      <c r="L82" s="12"/>
      <c r="M82" s="12"/>
      <c r="N82" s="10"/>
      <c r="O82" s="12"/>
      <c r="P82" s="10"/>
      <c r="Q82" s="10"/>
      <c r="R82" s="10"/>
      <c r="S82" s="10"/>
      <c r="T82" s="12"/>
      <c r="U82" s="12"/>
      <c r="V82" s="12"/>
      <c r="W82" s="32"/>
      <c r="X82" s="32"/>
      <c r="Y82" s="32"/>
      <c r="Z82" s="559"/>
      <c r="AA82" s="19"/>
      <c r="AB82" s="19"/>
      <c r="AC82" s="19"/>
      <c r="AD82" s="19"/>
      <c r="AE82" s="19"/>
      <c r="AF82" s="19"/>
      <c r="AG82" s="19"/>
      <c r="AH82" s="19"/>
      <c r="AI82" s="240"/>
      <c r="AJ82" s="32"/>
      <c r="AK82" s="32"/>
      <c r="AL82" s="32"/>
      <c r="AM82" s="32"/>
      <c r="AN82" s="32"/>
      <c r="AO82" s="32"/>
      <c r="AP82" s="15"/>
      <c r="AQ82" s="15"/>
      <c r="AR82" s="559"/>
      <c r="AS82" s="13"/>
      <c r="BK82" s="59"/>
    </row>
    <row r="83" spans="1:63" ht="14.25" customHeight="1">
      <c r="B83" s="60"/>
      <c r="C83" s="60"/>
      <c r="D83" s="32"/>
      <c r="E83" s="12"/>
      <c r="F83" s="12"/>
      <c r="G83" s="12"/>
      <c r="H83" s="12"/>
      <c r="I83" s="12"/>
      <c r="J83" s="12"/>
      <c r="K83" s="12"/>
      <c r="L83" s="12"/>
      <c r="M83" s="12"/>
      <c r="N83" s="10"/>
      <c r="O83" s="12"/>
      <c r="P83" s="10"/>
      <c r="Q83" s="10"/>
      <c r="R83" s="10"/>
      <c r="S83" s="10"/>
      <c r="T83" s="12"/>
      <c r="U83" s="12"/>
      <c r="V83" s="12"/>
      <c r="W83" s="32"/>
      <c r="X83" s="32"/>
      <c r="Y83" s="32"/>
      <c r="Z83" s="559"/>
      <c r="AA83" s="241"/>
      <c r="AB83" s="241"/>
      <c r="AC83" s="241"/>
      <c r="AD83" s="241"/>
      <c r="AE83" s="241"/>
      <c r="AF83" s="241"/>
      <c r="AG83" s="241"/>
      <c r="AH83" s="241"/>
      <c r="AI83" s="10"/>
      <c r="AJ83" s="32"/>
      <c r="AK83" s="32"/>
      <c r="AL83" s="32"/>
      <c r="AM83" s="32"/>
      <c r="AN83" s="32"/>
      <c r="AO83" s="32"/>
      <c r="AP83" s="15"/>
      <c r="AQ83" s="15"/>
      <c r="AR83" s="556"/>
      <c r="AS83" s="13"/>
      <c r="AT83" s="552"/>
      <c r="AU83" s="237"/>
      <c r="AV83" s="14"/>
      <c r="AW83" s="14"/>
      <c r="AX83" s="14"/>
      <c r="AY83" s="250"/>
      <c r="AZ83" s="250"/>
      <c r="BA83" s="236"/>
      <c r="BB83" s="250"/>
      <c r="BC83" s="250"/>
      <c r="BD83" s="251"/>
      <c r="BE83" s="251"/>
      <c r="BF83" s="16"/>
      <c r="BG83" s="84"/>
      <c r="BH83" s="249"/>
      <c r="BI83" s="84"/>
      <c r="BJ83" s="164"/>
      <c r="BK83" s="59"/>
    </row>
    <row r="84" spans="1:63">
      <c r="B84" s="60"/>
      <c r="C84" s="60"/>
      <c r="D84" s="32"/>
      <c r="E84" s="12"/>
      <c r="F84" s="12"/>
      <c r="G84" s="12"/>
      <c r="H84" s="12"/>
      <c r="I84" s="12"/>
      <c r="J84" s="12"/>
      <c r="K84" s="12"/>
      <c r="L84" s="12"/>
      <c r="M84" s="12"/>
      <c r="N84" s="10"/>
      <c r="O84" s="12"/>
      <c r="P84" s="10"/>
      <c r="Q84" s="10"/>
      <c r="R84" s="10"/>
      <c r="S84" s="10"/>
      <c r="T84" s="12"/>
      <c r="U84" s="12"/>
      <c r="V84" s="12"/>
      <c r="W84" s="32"/>
      <c r="X84" s="32"/>
      <c r="Y84" s="32"/>
      <c r="Z84" s="32"/>
      <c r="AA84" s="32"/>
      <c r="AB84" s="32"/>
      <c r="AC84" s="32"/>
      <c r="AD84" s="32"/>
      <c r="AE84" s="32"/>
      <c r="AF84" s="32"/>
      <c r="AG84" s="32"/>
      <c r="AH84" s="32"/>
      <c r="AI84" s="10"/>
      <c r="AJ84" s="12"/>
      <c r="AK84" s="10"/>
      <c r="AL84" s="10"/>
      <c r="AM84" s="10"/>
      <c r="AN84" s="10"/>
      <c r="AO84" s="12"/>
      <c r="AP84" s="15"/>
      <c r="AQ84" s="15"/>
      <c r="AR84" s="552"/>
      <c r="AS84" s="13"/>
      <c r="AT84" s="552"/>
      <c r="AU84" s="117"/>
      <c r="AV84" s="554"/>
      <c r="AW84" s="554"/>
      <c r="AX84" s="554"/>
      <c r="AY84" s="554"/>
      <c r="AZ84" s="554"/>
      <c r="BA84" s="554"/>
      <c r="BB84" s="554"/>
      <c r="BC84" s="554"/>
      <c r="BD84" s="84"/>
      <c r="BE84" s="554"/>
      <c r="BF84" s="14"/>
      <c r="BG84" s="113"/>
      <c r="BH84" s="12"/>
      <c r="BI84" s="14"/>
      <c r="BJ84" s="12"/>
      <c r="BK84" s="59"/>
    </row>
    <row r="85" spans="1:63">
      <c r="B85" s="60"/>
      <c r="C85" s="60"/>
      <c r="D85" s="32"/>
      <c r="E85" s="12"/>
      <c r="F85" s="12"/>
      <c r="G85" s="12"/>
      <c r="H85" s="12"/>
      <c r="I85" s="12"/>
      <c r="J85" s="12"/>
      <c r="K85" s="12"/>
      <c r="L85" s="12"/>
      <c r="M85" s="12"/>
      <c r="N85" s="10"/>
      <c r="O85" s="12"/>
      <c r="P85" s="10"/>
      <c r="Q85" s="10"/>
      <c r="R85" s="10"/>
      <c r="S85" s="10"/>
      <c r="T85" s="12"/>
      <c r="U85" s="12"/>
      <c r="V85" s="12"/>
      <c r="W85" s="32"/>
      <c r="X85" s="32"/>
      <c r="Y85" s="32"/>
      <c r="Z85" s="557"/>
      <c r="AA85" s="557"/>
      <c r="AB85" s="557"/>
      <c r="AC85" s="557"/>
      <c r="AD85" s="557"/>
      <c r="AE85" s="557"/>
      <c r="AF85" s="557"/>
      <c r="AG85" s="557"/>
      <c r="AH85" s="557"/>
      <c r="AI85" s="557"/>
      <c r="AJ85" s="242"/>
      <c r="AK85" s="10"/>
      <c r="AL85" s="10"/>
      <c r="AM85" s="10"/>
      <c r="AN85" s="10"/>
      <c r="AO85" s="12"/>
      <c r="AP85" s="15"/>
      <c r="AQ85" s="15"/>
      <c r="AR85" s="552"/>
      <c r="AS85" s="13"/>
      <c r="AT85" s="552"/>
      <c r="AU85" s="117"/>
      <c r="AV85" s="554"/>
      <c r="AW85" s="554"/>
      <c r="AX85" s="554"/>
      <c r="AY85" s="554"/>
      <c r="AZ85" s="554"/>
      <c r="BA85" s="554"/>
      <c r="BB85" s="554"/>
      <c r="BC85" s="554"/>
      <c r="BD85" s="84"/>
      <c r="BE85" s="554"/>
      <c r="BF85" s="14"/>
      <c r="BG85" s="113"/>
      <c r="BH85" s="10"/>
      <c r="BI85" s="14"/>
      <c r="BJ85" s="12"/>
      <c r="BK85" s="59"/>
    </row>
    <row r="86" spans="1:63">
      <c r="B86" s="47"/>
      <c r="C86" s="47"/>
      <c r="D86" s="10"/>
      <c r="E86" s="12"/>
      <c r="F86" s="12"/>
      <c r="G86" s="12"/>
      <c r="H86" s="12"/>
      <c r="I86" s="12"/>
      <c r="J86" s="12"/>
      <c r="K86" s="12"/>
      <c r="L86" s="12"/>
      <c r="M86" s="12"/>
      <c r="N86" s="10"/>
      <c r="O86" s="12"/>
      <c r="P86" s="10"/>
      <c r="Q86" s="10"/>
      <c r="R86" s="10"/>
      <c r="S86" s="10"/>
      <c r="T86" s="12"/>
      <c r="U86" s="12"/>
      <c r="V86" s="12"/>
      <c r="W86" s="10"/>
      <c r="X86" s="10"/>
      <c r="Y86" s="10"/>
      <c r="Z86" s="557"/>
      <c r="AA86" s="557"/>
      <c r="AB86" s="557"/>
      <c r="AC86" s="557"/>
      <c r="AD86" s="557"/>
      <c r="AE86" s="557"/>
      <c r="AF86" s="557"/>
      <c r="AG86" s="557"/>
      <c r="AH86" s="557"/>
      <c r="AI86" s="557"/>
      <c r="AJ86" s="12"/>
      <c r="AK86" s="10"/>
      <c r="AL86" s="10"/>
      <c r="AM86" s="10"/>
      <c r="AN86" s="10"/>
      <c r="AO86" s="12"/>
      <c r="AP86" s="15"/>
      <c r="AQ86" s="15"/>
      <c r="AR86" s="552"/>
      <c r="AS86" s="13"/>
      <c r="AT86" s="552"/>
      <c r="AU86" s="117"/>
      <c r="AV86" s="554"/>
      <c r="AW86" s="554"/>
      <c r="AX86" s="554"/>
      <c r="AY86" s="554"/>
      <c r="AZ86" s="554"/>
      <c r="BA86" s="554"/>
      <c r="BB86" s="554"/>
      <c r="BC86" s="554"/>
      <c r="BD86" s="84"/>
      <c r="BE86" s="554"/>
      <c r="BF86" s="14"/>
      <c r="BG86" s="113"/>
      <c r="BH86" s="12"/>
      <c r="BI86" s="14"/>
      <c r="BJ86" s="12"/>
      <c r="BK86" s="59"/>
    </row>
    <row r="87" spans="1:63">
      <c r="B87" s="47"/>
      <c r="C87" s="47"/>
      <c r="D87" s="10"/>
      <c r="E87" s="12"/>
      <c r="F87" s="12"/>
      <c r="G87" s="12"/>
      <c r="H87" s="12"/>
      <c r="I87" s="12"/>
      <c r="J87" s="12"/>
      <c r="K87" s="12"/>
      <c r="L87" s="12"/>
      <c r="M87" s="12"/>
      <c r="N87" s="10"/>
      <c r="O87" s="12"/>
      <c r="P87" s="10"/>
      <c r="Q87" s="10"/>
      <c r="R87" s="10"/>
      <c r="S87" s="10"/>
      <c r="T87" s="12"/>
      <c r="U87" s="12"/>
      <c r="V87" s="12"/>
      <c r="W87" s="10"/>
      <c r="X87" s="10"/>
      <c r="Y87" s="10"/>
      <c r="Z87" s="12"/>
      <c r="AA87" s="12"/>
      <c r="AB87" s="12"/>
      <c r="AC87" s="12"/>
      <c r="AD87" s="12"/>
      <c r="AE87" s="12"/>
      <c r="AF87" s="12"/>
      <c r="AG87" s="12"/>
      <c r="AH87" s="12"/>
      <c r="AI87" s="10"/>
      <c r="AJ87" s="12"/>
      <c r="AK87" s="10"/>
      <c r="AL87" s="10"/>
      <c r="AM87" s="10"/>
      <c r="AN87" s="10"/>
      <c r="AO87" s="12"/>
      <c r="AP87" s="15"/>
      <c r="AQ87" s="15"/>
      <c r="AR87" s="552"/>
      <c r="AS87" s="13"/>
      <c r="AT87" s="552"/>
      <c r="AU87" s="117"/>
      <c r="AV87" s="554"/>
      <c r="AW87" s="554"/>
      <c r="AX87" s="554"/>
      <c r="AY87" s="554"/>
      <c r="AZ87" s="554"/>
      <c r="BA87" s="554"/>
      <c r="BB87" s="554"/>
      <c r="BC87" s="554"/>
      <c r="BD87" s="84"/>
      <c r="BE87" s="554"/>
      <c r="BF87" s="14"/>
      <c r="BG87" s="113"/>
      <c r="BH87" s="12"/>
      <c r="BI87" s="14"/>
      <c r="BJ87" s="12"/>
      <c r="BK87" s="59"/>
    </row>
    <row r="88" spans="1:63">
      <c r="A88" s="36"/>
      <c r="B88" s="13"/>
      <c r="C88" s="552"/>
      <c r="D88" s="32"/>
      <c r="E88" s="559"/>
      <c r="F88" s="19"/>
      <c r="G88" s="19"/>
      <c r="H88" s="19"/>
      <c r="I88" s="19"/>
      <c r="J88" s="19"/>
      <c r="K88" s="19"/>
      <c r="L88" s="19"/>
      <c r="M88" s="19"/>
      <c r="N88" s="10"/>
      <c r="O88" s="19"/>
      <c r="P88" s="19"/>
      <c r="Q88" s="14"/>
      <c r="R88" s="14"/>
      <c r="S88" s="14"/>
      <c r="T88" s="12"/>
      <c r="U88" s="12"/>
      <c r="V88" s="12"/>
      <c r="W88" s="13"/>
      <c r="X88" s="552"/>
      <c r="Y88" s="32"/>
      <c r="Z88" s="559"/>
      <c r="AA88" s="19"/>
      <c r="AB88" s="19"/>
      <c r="AC88" s="19"/>
      <c r="AD88" s="19"/>
      <c r="AE88" s="19"/>
      <c r="AF88" s="19"/>
      <c r="AG88" s="19"/>
      <c r="AH88" s="19"/>
      <c r="AI88" s="10"/>
      <c r="AJ88" s="19"/>
      <c r="AK88" s="19"/>
      <c r="AL88" s="14"/>
      <c r="AM88" s="14"/>
      <c r="AN88" s="14"/>
      <c r="AO88" s="12"/>
      <c r="AP88" s="12"/>
      <c r="AQ88" s="12"/>
      <c r="AR88" s="15"/>
      <c r="AS88" s="13"/>
      <c r="AT88" s="552"/>
      <c r="AU88" s="117"/>
      <c r="AV88" s="14"/>
      <c r="AW88" s="14"/>
      <c r="AX88" s="14"/>
      <c r="AY88" s="250"/>
      <c r="AZ88" s="250"/>
      <c r="BA88" s="236"/>
      <c r="BB88" s="250"/>
      <c r="BC88" s="250"/>
      <c r="BD88" s="251"/>
      <c r="BE88" s="251"/>
      <c r="BF88" s="16"/>
      <c r="BG88" s="84"/>
      <c r="BH88" s="249"/>
      <c r="BI88" s="84"/>
      <c r="BJ88" s="164"/>
      <c r="BK88" s="12"/>
    </row>
    <row r="89" spans="1:63">
      <c r="A89" s="36"/>
      <c r="B89" s="13"/>
      <c r="C89" s="33"/>
      <c r="D89" s="33"/>
      <c r="E89" s="33"/>
      <c r="F89" s="32"/>
      <c r="G89" s="32"/>
      <c r="H89" s="32"/>
      <c r="I89" s="32"/>
      <c r="J89" s="32"/>
      <c r="K89" s="32"/>
      <c r="L89" s="32"/>
      <c r="M89" s="32"/>
      <c r="N89" s="34"/>
      <c r="O89" s="32"/>
      <c r="P89" s="32"/>
      <c r="Q89" s="12"/>
      <c r="R89" s="12"/>
      <c r="S89" s="19"/>
      <c r="T89" s="12"/>
      <c r="U89" s="12"/>
      <c r="V89" s="36"/>
      <c r="W89" s="13"/>
      <c r="X89" s="33"/>
      <c r="Y89" s="33"/>
      <c r="Z89" s="33"/>
      <c r="AA89" s="32"/>
      <c r="AB89" s="32"/>
      <c r="AC89" s="32"/>
      <c r="AD89" s="32"/>
      <c r="AE89" s="32"/>
      <c r="AF89" s="32"/>
      <c r="AG89" s="32"/>
      <c r="AH89" s="32"/>
      <c r="AI89" s="34"/>
      <c r="AJ89" s="32"/>
      <c r="AK89" s="32"/>
      <c r="AL89" s="12"/>
      <c r="AM89" s="12"/>
      <c r="AN89" s="19"/>
      <c r="AO89" s="12"/>
      <c r="AP89" s="12"/>
      <c r="AQ89" s="12"/>
      <c r="AR89" s="15"/>
      <c r="AS89" s="13"/>
      <c r="AT89" s="552"/>
      <c r="AU89" s="117"/>
      <c r="AV89" s="554"/>
      <c r="AW89" s="554"/>
      <c r="AX89" s="554"/>
      <c r="AY89" s="554"/>
      <c r="AZ89" s="554"/>
      <c r="BA89" s="554"/>
      <c r="BB89" s="554"/>
      <c r="BC89" s="554"/>
      <c r="BD89" s="84"/>
      <c r="BE89" s="554"/>
      <c r="BF89" s="14"/>
      <c r="BG89" s="14"/>
      <c r="BH89" s="12"/>
      <c r="BI89" s="14"/>
      <c r="BJ89" s="12"/>
      <c r="BK89" s="12"/>
    </row>
    <row r="90" spans="1:63">
      <c r="A90" s="36"/>
      <c r="B90" s="13"/>
      <c r="C90" s="11"/>
      <c r="D90" s="11"/>
      <c r="E90" s="11"/>
      <c r="F90" s="10"/>
      <c r="G90" s="10"/>
      <c r="H90" s="10"/>
      <c r="I90" s="10"/>
      <c r="J90" s="10"/>
      <c r="K90" s="10"/>
      <c r="L90" s="10"/>
      <c r="M90" s="10"/>
      <c r="N90" s="34"/>
      <c r="O90" s="10"/>
      <c r="P90" s="10"/>
      <c r="Q90" s="12"/>
      <c r="R90" s="12"/>
      <c r="S90" s="12"/>
      <c r="T90" s="12"/>
      <c r="U90" s="12"/>
      <c r="V90" s="36"/>
      <c r="W90" s="13"/>
      <c r="X90" s="11"/>
      <c r="Y90" s="11"/>
      <c r="Z90" s="11"/>
      <c r="AA90" s="10"/>
      <c r="AB90" s="10"/>
      <c r="AC90" s="10"/>
      <c r="AD90" s="10"/>
      <c r="AE90" s="10"/>
      <c r="AF90" s="10"/>
      <c r="AG90" s="10"/>
      <c r="AH90" s="10"/>
      <c r="AI90" s="34"/>
      <c r="AJ90" s="10"/>
      <c r="AK90" s="10"/>
      <c r="AL90" s="12"/>
      <c r="AM90" s="12"/>
      <c r="AN90" s="12"/>
      <c r="AO90" s="12"/>
      <c r="AP90" s="12"/>
      <c r="AQ90" s="12"/>
      <c r="AR90" s="15"/>
      <c r="AS90" s="13"/>
      <c r="AT90" s="552"/>
      <c r="AU90" s="117"/>
      <c r="AV90" s="554"/>
      <c r="AW90" s="554"/>
      <c r="AX90" s="554"/>
      <c r="AY90" s="554"/>
      <c r="AZ90" s="554"/>
      <c r="BA90" s="554"/>
      <c r="BB90" s="554"/>
      <c r="BC90" s="554"/>
      <c r="BD90" s="84"/>
      <c r="BE90" s="554"/>
      <c r="BF90" s="14"/>
      <c r="BG90" s="14"/>
      <c r="BH90" s="12"/>
      <c r="BI90" s="14"/>
      <c r="BJ90" s="12"/>
      <c r="BK90" s="12"/>
    </row>
    <row r="91" spans="1:63">
      <c r="A91" s="36"/>
      <c r="B91" s="13"/>
      <c r="C91" s="33"/>
      <c r="D91" s="33"/>
      <c r="E91" s="33"/>
      <c r="F91" s="19"/>
      <c r="G91" s="19"/>
      <c r="H91" s="19"/>
      <c r="I91" s="19"/>
      <c r="J91" s="19"/>
      <c r="K91" s="19"/>
      <c r="L91" s="29"/>
      <c r="M91" s="29"/>
      <c r="N91" s="34"/>
      <c r="O91" s="19"/>
      <c r="P91" s="19"/>
      <c r="Q91" s="61"/>
      <c r="R91" s="61"/>
      <c r="S91" s="32"/>
      <c r="T91" s="32"/>
      <c r="U91" s="32"/>
      <c r="V91" s="36"/>
      <c r="W91" s="13"/>
      <c r="X91" s="33"/>
      <c r="Y91" s="33"/>
      <c r="Z91" s="33"/>
      <c r="AA91" s="19"/>
      <c r="AB91" s="19"/>
      <c r="AC91" s="19"/>
      <c r="AD91" s="19"/>
      <c r="AE91" s="19"/>
      <c r="AF91" s="19"/>
      <c r="AG91" s="29"/>
      <c r="AH91" s="29"/>
      <c r="AI91" s="34"/>
      <c r="AJ91" s="19"/>
      <c r="AK91" s="19"/>
      <c r="AL91" s="61"/>
      <c r="AM91" s="61"/>
      <c r="AN91" s="32"/>
      <c r="AO91" s="32"/>
      <c r="AP91" s="12"/>
      <c r="AQ91" s="12"/>
      <c r="AR91" s="15"/>
      <c r="AS91" s="13"/>
      <c r="AT91" s="552"/>
      <c r="AU91" s="117"/>
      <c r="AV91" s="554"/>
      <c r="AW91" s="554"/>
      <c r="AX91" s="554"/>
      <c r="AY91" s="554"/>
      <c r="AZ91" s="554"/>
      <c r="BA91" s="554"/>
      <c r="BB91" s="554"/>
      <c r="BC91" s="554"/>
      <c r="BD91" s="84"/>
      <c r="BE91" s="554"/>
      <c r="BF91" s="14"/>
      <c r="BG91" s="14"/>
      <c r="BH91" s="12"/>
      <c r="BI91" s="14"/>
      <c r="BJ91" s="12"/>
      <c r="BK91" s="12"/>
    </row>
    <row r="92" spans="1:63">
      <c r="A92" s="36"/>
      <c r="B92" s="13"/>
      <c r="C92" s="32"/>
      <c r="D92" s="32"/>
      <c r="E92" s="32"/>
      <c r="F92" s="19"/>
      <c r="G92" s="19"/>
      <c r="H92" s="19"/>
      <c r="I92" s="19"/>
      <c r="J92" s="19"/>
      <c r="K92" s="19"/>
      <c r="L92" s="29"/>
      <c r="M92" s="29"/>
      <c r="N92" s="34"/>
      <c r="O92" s="19"/>
      <c r="P92" s="557"/>
      <c r="Q92" s="10"/>
      <c r="R92" s="10"/>
      <c r="S92" s="32"/>
      <c r="T92" s="32"/>
      <c r="U92" s="32"/>
      <c r="V92" s="36"/>
      <c r="W92" s="13"/>
      <c r="X92" s="32"/>
      <c r="Y92" s="32"/>
      <c r="Z92" s="32"/>
      <c r="AA92" s="19"/>
      <c r="AB92" s="19"/>
      <c r="AC92" s="19"/>
      <c r="AD92" s="19"/>
      <c r="AE92" s="19"/>
      <c r="AF92" s="19"/>
      <c r="AG92" s="29"/>
      <c r="AH92" s="29"/>
      <c r="AI92" s="34"/>
      <c r="AJ92" s="19"/>
      <c r="AK92" s="557"/>
      <c r="AL92" s="10"/>
      <c r="AM92" s="10"/>
      <c r="AN92" s="32"/>
      <c r="AO92" s="32"/>
      <c r="AP92" s="15"/>
      <c r="AQ92" s="15"/>
      <c r="AR92" s="15"/>
      <c r="AS92" s="13"/>
      <c r="AT92" s="552"/>
      <c r="AU92" s="237"/>
      <c r="AV92" s="14"/>
      <c r="AW92" s="14"/>
      <c r="AX92" s="14"/>
      <c r="AY92" s="250"/>
      <c r="AZ92" s="250"/>
      <c r="BA92" s="236"/>
      <c r="BB92" s="250"/>
      <c r="BC92" s="250"/>
      <c r="BD92" s="251"/>
      <c r="BE92" s="251"/>
      <c r="BF92" s="16"/>
      <c r="BG92" s="84"/>
      <c r="BH92" s="249"/>
      <c r="BI92" s="84"/>
      <c r="BJ92" s="164"/>
      <c r="BK92" s="12"/>
    </row>
    <row r="93" spans="1:63">
      <c r="A93" s="36"/>
      <c r="B93" s="13"/>
      <c r="C93" s="13"/>
      <c r="D93" s="30"/>
      <c r="E93" s="10"/>
      <c r="F93" s="14"/>
      <c r="G93" s="14"/>
      <c r="H93" s="14"/>
      <c r="I93" s="14"/>
      <c r="J93" s="14"/>
      <c r="K93" s="14"/>
      <c r="L93" s="14"/>
      <c r="M93" s="14"/>
      <c r="N93" s="31"/>
      <c r="O93" s="19"/>
      <c r="P93" s="19"/>
      <c r="Q93" s="20"/>
      <c r="R93" s="20"/>
      <c r="S93" s="32"/>
      <c r="T93" s="32"/>
      <c r="U93" s="32"/>
      <c r="V93" s="36"/>
      <c r="W93" s="13"/>
      <c r="X93" s="13"/>
      <c r="Y93" s="30"/>
      <c r="Z93" s="10"/>
      <c r="AA93" s="14"/>
      <c r="AB93" s="14"/>
      <c r="AC93" s="14"/>
      <c r="AD93" s="14"/>
      <c r="AE93" s="14"/>
      <c r="AF93" s="14"/>
      <c r="AG93" s="14"/>
      <c r="AH93" s="14"/>
      <c r="AI93" s="31"/>
      <c r="AJ93" s="19"/>
      <c r="AK93" s="19"/>
      <c r="AL93" s="20"/>
      <c r="AM93" s="20"/>
      <c r="AN93" s="32"/>
      <c r="AO93" s="32"/>
      <c r="AP93" s="15"/>
      <c r="AQ93" s="15"/>
      <c r="AR93" s="15"/>
      <c r="AS93" s="13"/>
      <c r="AT93" s="552"/>
      <c r="AU93" s="117"/>
      <c r="AV93" s="554"/>
      <c r="AW93" s="554"/>
      <c r="AX93" s="554"/>
      <c r="AY93" s="554"/>
      <c r="AZ93" s="554"/>
      <c r="BA93" s="554"/>
      <c r="BB93" s="554"/>
      <c r="BC93" s="554"/>
      <c r="BD93" s="84"/>
      <c r="BE93" s="554"/>
      <c r="BF93" s="14"/>
      <c r="BG93" s="14"/>
      <c r="BH93" s="12"/>
      <c r="BI93" s="14"/>
      <c r="BJ93" s="12"/>
      <c r="BK93" s="12"/>
    </row>
    <row r="94" spans="1:63">
      <c r="A94" s="36"/>
      <c r="B94" s="13"/>
      <c r="C94" s="13"/>
      <c r="D94" s="32"/>
      <c r="E94" s="559"/>
      <c r="F94" s="19"/>
      <c r="G94" s="19"/>
      <c r="H94" s="19"/>
      <c r="I94" s="19"/>
      <c r="J94" s="19"/>
      <c r="K94" s="19"/>
      <c r="L94" s="29"/>
      <c r="M94" s="29"/>
      <c r="N94" s="31"/>
      <c r="O94" s="12"/>
      <c r="P94" s="12"/>
      <c r="Q94" s="12"/>
      <c r="R94" s="12"/>
      <c r="S94" s="35"/>
      <c r="T94" s="35"/>
      <c r="U94" s="35"/>
      <c r="V94" s="36"/>
      <c r="W94" s="13"/>
      <c r="X94" s="13"/>
      <c r="Y94" s="32"/>
      <c r="Z94" s="559"/>
      <c r="AA94" s="19"/>
      <c r="AB94" s="19"/>
      <c r="AC94" s="19"/>
      <c r="AD94" s="19"/>
      <c r="AE94" s="19"/>
      <c r="AF94" s="19"/>
      <c r="AG94" s="29"/>
      <c r="AH94" s="29"/>
      <c r="AI94" s="31"/>
      <c r="AJ94" s="12"/>
      <c r="AK94" s="12"/>
      <c r="AL94" s="12"/>
      <c r="AM94" s="12"/>
      <c r="AN94" s="35"/>
      <c r="AO94" s="35"/>
      <c r="AP94" s="15"/>
      <c r="AQ94" s="15"/>
      <c r="AR94" s="15"/>
      <c r="AS94" s="13"/>
      <c r="AT94" s="552"/>
      <c r="AU94" s="117"/>
      <c r="AV94" s="554"/>
      <c r="AW94" s="554"/>
      <c r="AX94" s="554"/>
      <c r="AY94" s="554"/>
      <c r="AZ94" s="554"/>
      <c r="BA94" s="554"/>
      <c r="BB94" s="554"/>
      <c r="BC94" s="554"/>
      <c r="BD94" s="84"/>
      <c r="BE94" s="554"/>
      <c r="BF94" s="14"/>
      <c r="BG94" s="14"/>
      <c r="BH94" s="10"/>
      <c r="BI94" s="14"/>
      <c r="BJ94" s="12"/>
      <c r="BK94" s="12"/>
    </row>
    <row r="95" spans="1:63">
      <c r="A95" s="36"/>
      <c r="B95" s="13"/>
      <c r="C95" s="13"/>
      <c r="D95" s="32"/>
      <c r="E95" s="559"/>
      <c r="F95" s="19"/>
      <c r="G95" s="19"/>
      <c r="H95" s="19"/>
      <c r="I95" s="19"/>
      <c r="J95" s="19"/>
      <c r="K95" s="19"/>
      <c r="L95" s="29"/>
      <c r="M95" s="29"/>
      <c r="N95" s="12"/>
      <c r="O95" s="12"/>
      <c r="P95" s="12"/>
      <c r="Q95" s="12"/>
      <c r="R95" s="12"/>
      <c r="S95" s="32"/>
      <c r="T95" s="32"/>
      <c r="U95" s="32"/>
      <c r="V95" s="36"/>
      <c r="W95" s="13"/>
      <c r="X95" s="13"/>
      <c r="Y95" s="32"/>
      <c r="Z95" s="559"/>
      <c r="AA95" s="19"/>
      <c r="AB95" s="19"/>
      <c r="AC95" s="19"/>
      <c r="AD95" s="19"/>
      <c r="AE95" s="19"/>
      <c r="AF95" s="19"/>
      <c r="AG95" s="29"/>
      <c r="AH95" s="29"/>
      <c r="AI95" s="12"/>
      <c r="AJ95" s="12"/>
      <c r="AK95" s="12"/>
      <c r="AL95" s="12"/>
      <c r="AM95" s="12"/>
      <c r="AN95" s="32"/>
      <c r="AO95" s="32"/>
      <c r="AP95" s="15"/>
      <c r="AQ95" s="15"/>
      <c r="AR95" s="15"/>
      <c r="AS95" s="13"/>
      <c r="AT95" s="552"/>
      <c r="AU95" s="117"/>
      <c r="AV95" s="554"/>
      <c r="AW95" s="554"/>
      <c r="AX95" s="554"/>
      <c r="AY95" s="554"/>
      <c r="AZ95" s="554"/>
      <c r="BA95" s="554"/>
      <c r="BB95" s="554"/>
      <c r="BC95" s="554"/>
      <c r="BD95" s="84"/>
      <c r="BE95" s="554"/>
      <c r="BF95" s="14"/>
      <c r="BG95" s="14"/>
      <c r="BH95" s="12"/>
      <c r="BI95" s="14"/>
      <c r="BJ95" s="12"/>
      <c r="BK95" s="12"/>
    </row>
    <row r="96" spans="1:63">
      <c r="A96" s="36"/>
      <c r="B96" s="62"/>
      <c r="C96" s="32"/>
      <c r="D96" s="32"/>
      <c r="E96" s="559"/>
      <c r="F96" s="19"/>
      <c r="G96" s="19"/>
      <c r="H96" s="19"/>
      <c r="I96" s="19"/>
      <c r="J96" s="19"/>
      <c r="K96" s="19"/>
      <c r="L96" s="19"/>
      <c r="M96" s="19"/>
      <c r="N96" s="14"/>
      <c r="O96" s="14"/>
      <c r="P96" s="14"/>
      <c r="Q96" s="61"/>
      <c r="R96" s="61"/>
      <c r="S96" s="32"/>
      <c r="T96" s="32"/>
      <c r="U96" s="32"/>
      <c r="V96" s="36"/>
      <c r="W96" s="62"/>
      <c r="X96" s="32"/>
      <c r="Y96" s="32"/>
      <c r="Z96" s="559"/>
      <c r="AA96" s="19"/>
      <c r="AB96" s="19"/>
      <c r="AC96" s="19"/>
      <c r="AD96" s="19"/>
      <c r="AE96" s="19"/>
      <c r="AF96" s="19"/>
      <c r="AG96" s="19"/>
      <c r="AH96" s="19"/>
      <c r="AI96" s="14"/>
      <c r="AJ96" s="14"/>
      <c r="AK96" s="14"/>
      <c r="AL96" s="61"/>
      <c r="AM96" s="61"/>
      <c r="AN96" s="32"/>
      <c r="AO96" s="32"/>
      <c r="AP96" s="15"/>
      <c r="AQ96" s="15"/>
      <c r="AR96" s="15"/>
      <c r="AS96" s="13"/>
      <c r="AT96" s="552"/>
      <c r="AU96" s="117"/>
      <c r="AV96" s="554"/>
      <c r="AW96" s="554"/>
      <c r="AX96" s="554"/>
      <c r="AY96" s="554"/>
      <c r="AZ96" s="554"/>
      <c r="BA96" s="554"/>
      <c r="BB96" s="554"/>
      <c r="BC96" s="554"/>
      <c r="BD96" s="84"/>
      <c r="BE96" s="554"/>
      <c r="BF96" s="14"/>
      <c r="BG96" s="14"/>
      <c r="BH96" s="12"/>
      <c r="BI96" s="14"/>
      <c r="BJ96" s="12"/>
      <c r="BK96" s="12"/>
    </row>
    <row r="97" spans="1:78">
      <c r="A97" s="36"/>
      <c r="B97" s="32"/>
      <c r="C97" s="32"/>
      <c r="D97" s="32"/>
      <c r="E97" s="559"/>
      <c r="F97" s="19"/>
      <c r="G97" s="19"/>
      <c r="H97" s="19"/>
      <c r="I97" s="19"/>
      <c r="J97" s="19"/>
      <c r="K97" s="19"/>
      <c r="L97" s="29"/>
      <c r="M97" s="29"/>
      <c r="N97" s="19"/>
      <c r="O97" s="19"/>
      <c r="P97" s="19"/>
      <c r="Q97" s="19"/>
      <c r="R97" s="19"/>
      <c r="S97" s="32"/>
      <c r="T97" s="32"/>
      <c r="U97" s="32"/>
      <c r="V97" s="36"/>
      <c r="W97" s="32"/>
      <c r="X97" s="32"/>
      <c r="Y97" s="32"/>
      <c r="Z97" s="559"/>
      <c r="AA97" s="19"/>
      <c r="AB97" s="19"/>
      <c r="AC97" s="19"/>
      <c r="AD97" s="19"/>
      <c r="AE97" s="19"/>
      <c r="AF97" s="19"/>
      <c r="AG97" s="29"/>
      <c r="AH97" s="29"/>
      <c r="AI97" s="19"/>
      <c r="AJ97" s="19"/>
      <c r="AK97" s="19"/>
      <c r="AL97" s="19"/>
      <c r="AM97" s="19"/>
      <c r="AN97" s="32"/>
      <c r="AO97" s="32"/>
      <c r="AP97" s="15"/>
      <c r="AQ97" s="15"/>
      <c r="AR97" s="15"/>
      <c r="AS97" s="13"/>
      <c r="AT97" s="552"/>
      <c r="AU97" s="117"/>
      <c r="AV97" s="554"/>
      <c r="AW97" s="554"/>
      <c r="AX97" s="554"/>
      <c r="AY97" s="554"/>
      <c r="AZ97" s="554"/>
      <c r="BA97" s="554"/>
      <c r="BB97" s="554"/>
      <c r="BC97" s="554"/>
      <c r="BD97" s="84"/>
      <c r="BE97" s="554"/>
      <c r="BF97" s="14"/>
      <c r="BG97" s="12"/>
      <c r="BH97" s="12"/>
      <c r="BI97" s="12"/>
      <c r="BJ97" s="12"/>
      <c r="BK97" s="12"/>
    </row>
    <row r="98" spans="1:78">
      <c r="B98" s="13"/>
      <c r="C98" s="12"/>
      <c r="D98" s="12"/>
      <c r="E98" s="12"/>
      <c r="F98" s="12"/>
      <c r="G98" s="12"/>
      <c r="H98" s="12"/>
      <c r="I98" s="12"/>
      <c r="J98" s="12"/>
      <c r="K98" s="12"/>
      <c r="L98" s="12"/>
      <c r="M98" s="12"/>
      <c r="N98" s="10"/>
      <c r="O98" s="12"/>
      <c r="P98" s="10"/>
      <c r="Q98" s="10"/>
      <c r="R98" s="10"/>
      <c r="S98" s="12"/>
      <c r="T98" s="12"/>
      <c r="U98" s="12"/>
      <c r="W98" s="13"/>
      <c r="X98" s="12"/>
      <c r="Y98" s="12"/>
      <c r="Z98" s="12"/>
      <c r="AA98" s="12"/>
      <c r="AB98" s="12"/>
      <c r="AC98" s="12"/>
      <c r="AD98" s="12"/>
      <c r="AE98" s="12"/>
      <c r="AF98" s="12"/>
      <c r="AG98" s="12"/>
      <c r="AH98" s="12"/>
      <c r="AI98" s="10"/>
      <c r="AJ98" s="12"/>
      <c r="AK98" s="10"/>
      <c r="AL98" s="10"/>
      <c r="AM98" s="10"/>
      <c r="AN98" s="12"/>
      <c r="AO98" s="12"/>
      <c r="AP98" s="15"/>
      <c r="AQ98" s="15"/>
      <c r="AR98" s="15"/>
      <c r="AS98" s="13"/>
      <c r="AT98" s="552"/>
      <c r="AU98" s="237"/>
      <c r="AV98" s="14"/>
      <c r="AW98" s="14"/>
      <c r="AX98" s="14"/>
      <c r="AY98" s="250"/>
      <c r="AZ98" s="250"/>
      <c r="BA98" s="236"/>
      <c r="BB98" s="250"/>
      <c r="BC98" s="250"/>
      <c r="BD98" s="251"/>
      <c r="BE98" s="251"/>
      <c r="BF98" s="16"/>
      <c r="BG98" s="84"/>
      <c r="BH98" s="249"/>
      <c r="BI98" s="84"/>
      <c r="BJ98" s="164"/>
      <c r="BK98" s="12"/>
    </row>
    <row r="99" spans="1:78">
      <c r="A99" s="36"/>
      <c r="B99" s="13"/>
      <c r="C99" s="13"/>
      <c r="D99" s="63"/>
      <c r="E99" s="559"/>
      <c r="F99" s="64"/>
      <c r="G99" s="64"/>
      <c r="H99" s="64"/>
      <c r="I99" s="64"/>
      <c r="J99" s="64"/>
      <c r="K99" s="64"/>
      <c r="L99" s="64"/>
      <c r="M99" s="64"/>
      <c r="N99" s="10"/>
      <c r="O99" s="12"/>
      <c r="P99" s="10"/>
      <c r="Q99" s="10"/>
      <c r="R99" s="10"/>
      <c r="S99" s="10"/>
      <c r="T99" s="12"/>
      <c r="U99" s="12"/>
      <c r="V99" s="36"/>
      <c r="W99" s="13"/>
      <c r="X99" s="13"/>
      <c r="Y99" s="63"/>
      <c r="Z99" s="559"/>
      <c r="AA99" s="64"/>
      <c r="AB99" s="64"/>
      <c r="AC99" s="64"/>
      <c r="AD99" s="64"/>
      <c r="AE99" s="64"/>
      <c r="AF99" s="64"/>
      <c r="AG99" s="64"/>
      <c r="AH99" s="64"/>
      <c r="AI99" s="10"/>
      <c r="AJ99" s="12"/>
      <c r="AK99" s="10"/>
      <c r="AL99" s="10"/>
      <c r="AM99" s="10"/>
      <c r="AN99" s="10"/>
      <c r="AO99" s="12"/>
      <c r="AP99" s="15"/>
      <c r="AQ99" s="15"/>
      <c r="AR99" s="15"/>
      <c r="AS99" s="13"/>
      <c r="AT99" s="552"/>
      <c r="AU99" s="117"/>
      <c r="AV99" s="554"/>
      <c r="AW99" s="554"/>
      <c r="AX99" s="554"/>
      <c r="AY99" s="554"/>
      <c r="AZ99" s="554"/>
      <c r="BA99" s="554"/>
      <c r="BB99" s="554"/>
      <c r="BC99" s="554"/>
      <c r="BD99" s="84"/>
      <c r="BE99" s="554"/>
      <c r="BF99" s="14"/>
      <c r="BG99" s="12"/>
      <c r="BH99" s="12"/>
      <c r="BI99" s="12"/>
      <c r="BJ99" s="12"/>
      <c r="BK99" s="12"/>
    </row>
    <row r="100" spans="1:78">
      <c r="A100" s="36"/>
      <c r="B100" s="13"/>
      <c r="C100" s="13"/>
      <c r="D100" s="63"/>
      <c r="E100" s="559"/>
      <c r="F100" s="553"/>
      <c r="G100" s="553"/>
      <c r="H100" s="553"/>
      <c r="I100" s="553"/>
      <c r="J100" s="553"/>
      <c r="K100" s="553"/>
      <c r="L100" s="553"/>
      <c r="M100" s="553"/>
      <c r="N100" s="10"/>
      <c r="O100" s="12"/>
      <c r="P100" s="10"/>
      <c r="Q100" s="10"/>
      <c r="R100" s="10"/>
      <c r="S100" s="10"/>
      <c r="T100" s="12"/>
      <c r="U100" s="12"/>
      <c r="V100" s="36"/>
      <c r="W100" s="13"/>
      <c r="X100" s="13"/>
      <c r="Y100" s="63"/>
      <c r="Z100" s="559"/>
      <c r="AA100" s="553"/>
      <c r="AB100" s="553"/>
      <c r="AC100" s="553"/>
      <c r="AD100" s="553"/>
      <c r="AE100" s="553"/>
      <c r="AF100" s="553"/>
      <c r="AG100" s="553"/>
      <c r="AH100" s="553"/>
      <c r="AI100" s="10"/>
      <c r="AJ100" s="12"/>
      <c r="AK100" s="10"/>
      <c r="AL100" s="10"/>
      <c r="AM100" s="10"/>
      <c r="AN100" s="10"/>
      <c r="AO100" s="12"/>
      <c r="AP100" s="15"/>
      <c r="AQ100" s="15"/>
      <c r="AR100" s="15"/>
      <c r="AS100" s="13"/>
      <c r="AT100" s="552"/>
      <c r="AU100" s="117"/>
      <c r="AV100" s="554"/>
      <c r="AW100" s="554"/>
      <c r="AX100" s="554"/>
      <c r="AY100" s="554"/>
      <c r="AZ100" s="554"/>
      <c r="BA100" s="554"/>
      <c r="BB100" s="554"/>
      <c r="BC100" s="554"/>
      <c r="BD100" s="84"/>
      <c r="BE100" s="554"/>
      <c r="BF100" s="14"/>
      <c r="BG100" s="12"/>
      <c r="BH100" s="12"/>
      <c r="BI100" s="12"/>
      <c r="BJ100" s="12"/>
      <c r="BK100" s="12"/>
    </row>
    <row r="101" spans="1:78">
      <c r="A101" s="36"/>
      <c r="B101" s="13"/>
      <c r="C101" s="13"/>
      <c r="D101" s="63"/>
      <c r="E101" s="559"/>
      <c r="F101" s="64"/>
      <c r="G101" s="64"/>
      <c r="H101" s="64"/>
      <c r="I101" s="64"/>
      <c r="J101" s="64"/>
      <c r="K101" s="64"/>
      <c r="L101" s="64"/>
      <c r="M101" s="64"/>
      <c r="N101" s="10"/>
      <c r="O101" s="12"/>
      <c r="P101" s="10"/>
      <c r="Q101" s="10"/>
      <c r="R101" s="10"/>
      <c r="S101" s="10"/>
      <c r="T101" s="12"/>
      <c r="U101" s="12"/>
      <c r="V101" s="36"/>
      <c r="W101" s="13"/>
      <c r="X101" s="13"/>
      <c r="Y101" s="63"/>
      <c r="Z101" s="559"/>
      <c r="AA101" s="64"/>
      <c r="AB101" s="64"/>
      <c r="AC101" s="64"/>
      <c r="AD101" s="64"/>
      <c r="AE101" s="64"/>
      <c r="AF101" s="64"/>
      <c r="AG101" s="64"/>
      <c r="AH101" s="64"/>
      <c r="AI101" s="10"/>
      <c r="AJ101" s="12"/>
      <c r="AK101" s="10"/>
      <c r="AL101" s="10"/>
      <c r="AM101" s="10"/>
      <c r="AN101" s="10"/>
      <c r="AO101" s="12"/>
      <c r="AP101" s="15"/>
      <c r="AQ101" s="15"/>
      <c r="AR101" s="15"/>
      <c r="AS101" s="13"/>
      <c r="AT101" s="552"/>
      <c r="AU101" s="117"/>
      <c r="AV101" s="248"/>
      <c r="AW101" s="248"/>
      <c r="AX101" s="248"/>
      <c r="AY101" s="248"/>
      <c r="AZ101" s="248"/>
      <c r="BA101" s="248"/>
      <c r="BB101" s="248"/>
      <c r="BC101" s="248"/>
      <c r="BD101" s="84"/>
      <c r="BE101" s="554"/>
      <c r="BF101" s="14"/>
      <c r="BG101" s="12"/>
      <c r="BH101" s="68"/>
      <c r="BI101" s="12"/>
      <c r="BJ101" s="32"/>
      <c r="BK101" s="12"/>
    </row>
    <row r="102" spans="1:78">
      <c r="A102" s="36"/>
      <c r="B102" s="13"/>
      <c r="C102" s="13"/>
      <c r="D102" s="63"/>
      <c r="E102" s="559"/>
      <c r="F102" s="553"/>
      <c r="G102" s="553"/>
      <c r="H102" s="553"/>
      <c r="I102" s="553"/>
      <c r="J102" s="553"/>
      <c r="K102" s="553"/>
      <c r="L102" s="553"/>
      <c r="M102" s="553"/>
      <c r="N102" s="10"/>
      <c r="O102" s="12"/>
      <c r="P102" s="10"/>
      <c r="Q102" s="10"/>
      <c r="R102" s="10"/>
      <c r="S102" s="10"/>
      <c r="T102" s="12"/>
      <c r="U102" s="12"/>
      <c r="V102" s="36"/>
      <c r="W102" s="13"/>
      <c r="X102" s="13"/>
      <c r="Y102" s="63"/>
      <c r="Z102" s="559"/>
      <c r="AA102" s="553"/>
      <c r="AB102" s="553"/>
      <c r="AC102" s="553"/>
      <c r="AD102" s="553"/>
      <c r="AE102" s="553"/>
      <c r="AF102" s="553"/>
      <c r="AG102" s="553"/>
      <c r="AH102" s="553"/>
      <c r="AI102" s="10"/>
      <c r="AJ102" s="12"/>
      <c r="AK102" s="10"/>
      <c r="AL102" s="10"/>
      <c r="AM102" s="10"/>
      <c r="AN102" s="10"/>
      <c r="AO102" s="12"/>
      <c r="AP102" s="15"/>
      <c r="AQ102" s="15"/>
      <c r="AR102" s="15"/>
      <c r="AS102" s="13"/>
      <c r="AT102" s="552"/>
      <c r="AU102" s="117"/>
      <c r="AV102" s="248"/>
      <c r="AW102" s="248"/>
      <c r="AX102" s="248"/>
      <c r="AY102" s="248"/>
      <c r="AZ102" s="248"/>
      <c r="BA102" s="248"/>
      <c r="BB102" s="248"/>
      <c r="BC102" s="248"/>
      <c r="BD102" s="84"/>
      <c r="BE102" s="554"/>
      <c r="BF102" s="14"/>
      <c r="BG102" s="12"/>
      <c r="BH102" s="68"/>
      <c r="BI102" s="12"/>
      <c r="BJ102" s="32"/>
      <c r="BK102" s="12"/>
    </row>
    <row r="103" spans="1:78">
      <c r="A103" s="36"/>
      <c r="B103" s="13"/>
      <c r="C103" s="13"/>
      <c r="D103" s="63"/>
      <c r="E103" s="559"/>
      <c r="F103" s="65"/>
      <c r="G103" s="65"/>
      <c r="H103" s="64"/>
      <c r="I103" s="64"/>
      <c r="J103" s="64"/>
      <c r="K103" s="64"/>
      <c r="L103" s="64"/>
      <c r="M103" s="64"/>
      <c r="N103" s="10"/>
      <c r="O103" s="12"/>
      <c r="P103" s="10"/>
      <c r="Q103" s="10"/>
      <c r="R103" s="10"/>
      <c r="S103" s="10"/>
      <c r="T103" s="12"/>
      <c r="U103" s="12"/>
      <c r="V103" s="36"/>
      <c r="W103" s="13"/>
      <c r="X103" s="13"/>
      <c r="Y103" s="63"/>
      <c r="Z103" s="559"/>
      <c r="AA103" s="65"/>
      <c r="AB103" s="65"/>
      <c r="AC103" s="64"/>
      <c r="AD103" s="64"/>
      <c r="AE103" s="64"/>
      <c r="AF103" s="64"/>
      <c r="AG103" s="64"/>
      <c r="AH103" s="64"/>
      <c r="AI103" s="10"/>
      <c r="AJ103" s="12"/>
      <c r="AK103" s="10"/>
      <c r="AL103" s="10"/>
      <c r="AM103" s="10"/>
      <c r="AN103" s="10"/>
      <c r="AO103" s="12"/>
      <c r="AP103" s="15"/>
      <c r="AQ103" s="15"/>
      <c r="AR103" s="15"/>
      <c r="AS103" s="13"/>
      <c r="AT103" s="552"/>
      <c r="AU103" s="117"/>
      <c r="AV103" s="14"/>
      <c r="AW103" s="14"/>
      <c r="AX103" s="14"/>
      <c r="AY103" s="250"/>
      <c r="AZ103" s="250"/>
      <c r="BA103" s="244"/>
      <c r="BB103" s="250"/>
      <c r="BC103" s="250"/>
      <c r="BD103" s="244"/>
      <c r="BE103" s="14"/>
      <c r="BF103" s="16"/>
      <c r="BG103" s="35"/>
      <c r="BH103" s="35"/>
      <c r="BI103" s="14"/>
      <c r="BJ103" s="14"/>
      <c r="BK103" s="12"/>
    </row>
    <row r="104" spans="1:78">
      <c r="A104" s="36"/>
      <c r="B104" s="13"/>
      <c r="C104" s="13"/>
      <c r="D104" s="63"/>
      <c r="E104" s="559"/>
      <c r="F104" s="66"/>
      <c r="G104" s="66"/>
      <c r="H104" s="14"/>
      <c r="I104" s="14"/>
      <c r="J104" s="14"/>
      <c r="K104" s="14"/>
      <c r="L104" s="14"/>
      <c r="M104" s="14"/>
      <c r="N104" s="10"/>
      <c r="O104" s="12"/>
      <c r="P104" s="10"/>
      <c r="Q104" s="10"/>
      <c r="R104" s="10"/>
      <c r="S104" s="10"/>
      <c r="T104" s="12"/>
      <c r="U104" s="12"/>
      <c r="V104" s="36"/>
      <c r="W104" s="13"/>
      <c r="X104" s="13"/>
      <c r="Y104" s="63"/>
      <c r="Z104" s="559"/>
      <c r="AA104" s="66"/>
      <c r="AB104" s="66"/>
      <c r="AC104" s="14"/>
      <c r="AD104" s="14"/>
      <c r="AE104" s="14"/>
      <c r="AF104" s="14"/>
      <c r="AG104" s="14"/>
      <c r="AH104" s="14"/>
      <c r="AI104" s="10"/>
      <c r="AJ104" s="12"/>
      <c r="AK104" s="10"/>
      <c r="AL104" s="10"/>
      <c r="AM104" s="10"/>
      <c r="AN104" s="10"/>
      <c r="AO104" s="12"/>
      <c r="AP104" s="15"/>
      <c r="AQ104" s="15"/>
      <c r="AR104" s="15"/>
      <c r="AS104" s="13"/>
      <c r="AT104" s="552"/>
      <c r="AU104" s="117"/>
      <c r="AV104" s="554"/>
      <c r="AW104" s="554"/>
      <c r="AX104" s="554"/>
      <c r="AY104" s="554"/>
      <c r="AZ104" s="554"/>
      <c r="BA104" s="554"/>
      <c r="BB104" s="554"/>
      <c r="BC104" s="554"/>
      <c r="BD104" s="84"/>
      <c r="BE104" s="554"/>
      <c r="BF104" s="14"/>
      <c r="BG104" s="14"/>
      <c r="BH104" s="68"/>
      <c r="BI104" s="14"/>
      <c r="BJ104" s="68"/>
    </row>
    <row r="105" spans="1:78">
      <c r="A105" s="36"/>
      <c r="B105" s="13"/>
      <c r="C105" s="13"/>
      <c r="D105" s="67"/>
      <c r="E105" s="559"/>
      <c r="F105" s="64"/>
      <c r="G105" s="64"/>
      <c r="H105" s="64"/>
      <c r="I105" s="64"/>
      <c r="J105" s="64"/>
      <c r="K105" s="64"/>
      <c r="L105" s="64"/>
      <c r="M105" s="64"/>
      <c r="N105" s="10"/>
      <c r="O105" s="68"/>
      <c r="P105" s="68"/>
      <c r="Q105" s="68"/>
      <c r="R105" s="68"/>
      <c r="S105" s="68"/>
      <c r="T105" s="68"/>
      <c r="U105" s="68"/>
      <c r="V105" s="36"/>
      <c r="W105" s="13"/>
      <c r="X105" s="13"/>
      <c r="Y105" s="67"/>
      <c r="Z105" s="559"/>
      <c r="AA105" s="64"/>
      <c r="AB105" s="64"/>
      <c r="AC105" s="64"/>
      <c r="AD105" s="64"/>
      <c r="AE105" s="64"/>
      <c r="AF105" s="64"/>
      <c r="AG105" s="64"/>
      <c r="AH105" s="64"/>
      <c r="AI105" s="10"/>
      <c r="AJ105" s="68"/>
      <c r="AK105" s="68"/>
      <c r="AL105" s="68"/>
      <c r="AM105" s="68"/>
      <c r="AN105" s="68"/>
      <c r="AO105" s="68"/>
      <c r="AP105" s="15"/>
      <c r="AQ105" s="15"/>
      <c r="AR105" s="15"/>
      <c r="AS105" s="13"/>
      <c r="AT105" s="552"/>
      <c r="AU105" s="117"/>
      <c r="AV105" s="554"/>
      <c r="AW105" s="554"/>
      <c r="AX105" s="554"/>
      <c r="AY105" s="554"/>
      <c r="AZ105" s="554"/>
      <c r="BA105" s="554"/>
      <c r="BB105" s="554"/>
      <c r="BC105" s="554"/>
      <c r="BD105" s="84"/>
      <c r="BE105" s="554"/>
      <c r="BF105" s="14"/>
      <c r="BG105" s="14"/>
      <c r="BH105" s="68"/>
      <c r="BI105" s="14"/>
      <c r="BJ105" s="68"/>
    </row>
    <row r="106" spans="1:78">
      <c r="A106" s="36"/>
      <c r="B106" s="13"/>
      <c r="C106" s="13"/>
      <c r="D106" s="67"/>
      <c r="E106" s="559"/>
      <c r="F106" s="14"/>
      <c r="G106" s="14"/>
      <c r="H106" s="14"/>
      <c r="I106" s="14"/>
      <c r="J106" s="14"/>
      <c r="K106" s="14"/>
      <c r="L106" s="14"/>
      <c r="M106" s="14"/>
      <c r="N106" s="10"/>
      <c r="O106" s="12"/>
      <c r="P106" s="10"/>
      <c r="Q106" s="10"/>
      <c r="R106" s="10"/>
      <c r="S106" s="10"/>
      <c r="T106" s="12"/>
      <c r="U106" s="12"/>
      <c r="V106" s="36"/>
      <c r="W106" s="13"/>
      <c r="X106" s="13"/>
      <c r="Y106" s="67"/>
      <c r="Z106" s="559"/>
      <c r="AA106" s="14"/>
      <c r="AB106" s="14"/>
      <c r="AC106" s="14"/>
      <c r="AD106" s="14"/>
      <c r="AE106" s="14"/>
      <c r="AF106" s="14"/>
      <c r="AG106" s="14"/>
      <c r="AH106" s="14"/>
      <c r="AI106" s="10"/>
      <c r="AJ106" s="12"/>
      <c r="AK106" s="10"/>
      <c r="AL106" s="10"/>
      <c r="AM106" s="10"/>
      <c r="AN106" s="10"/>
      <c r="AO106" s="12"/>
      <c r="AP106" s="15"/>
      <c r="AQ106" s="15"/>
      <c r="AR106" s="15"/>
      <c r="AS106" s="13"/>
      <c r="AT106" s="552"/>
      <c r="AU106" s="117"/>
      <c r="AV106" s="554"/>
      <c r="AW106" s="554"/>
      <c r="AX106" s="554"/>
      <c r="AY106" s="554"/>
      <c r="AZ106" s="554"/>
      <c r="BA106" s="554"/>
      <c r="BB106" s="554"/>
      <c r="BC106" s="554"/>
      <c r="BD106" s="84"/>
      <c r="BE106" s="554"/>
      <c r="BF106" s="14"/>
      <c r="BG106" s="14"/>
      <c r="BH106" s="68"/>
      <c r="BI106" s="14"/>
      <c r="BJ106" s="68"/>
    </row>
    <row r="107" spans="1:78" s="42" customFormat="1">
      <c r="A107" s="36"/>
      <c r="B107" s="13"/>
      <c r="C107" s="13"/>
      <c r="D107" s="67"/>
      <c r="E107" s="559"/>
      <c r="F107" s="64"/>
      <c r="G107" s="64"/>
      <c r="H107" s="64"/>
      <c r="I107" s="64"/>
      <c r="J107" s="64"/>
      <c r="K107" s="64"/>
      <c r="L107" s="64"/>
      <c r="M107" s="64"/>
      <c r="N107" s="10"/>
      <c r="O107" s="32"/>
      <c r="P107" s="32"/>
      <c r="Q107" s="32"/>
      <c r="R107" s="32"/>
      <c r="S107" s="32"/>
      <c r="T107" s="32"/>
      <c r="U107" s="32"/>
      <c r="V107" s="36"/>
      <c r="W107" s="13"/>
      <c r="X107" s="13"/>
      <c r="Y107" s="67"/>
      <c r="Z107" s="559"/>
      <c r="AA107" s="64"/>
      <c r="AB107" s="64"/>
      <c r="AC107" s="64"/>
      <c r="AD107" s="64"/>
      <c r="AE107" s="64"/>
      <c r="AF107" s="64"/>
      <c r="AG107" s="64"/>
      <c r="AH107" s="64"/>
      <c r="AI107" s="10"/>
      <c r="AJ107" s="32"/>
      <c r="AK107" s="32"/>
      <c r="AL107" s="32"/>
      <c r="AM107" s="32"/>
      <c r="AN107" s="32"/>
      <c r="AO107" s="32"/>
      <c r="AP107" s="15"/>
      <c r="AQ107" s="15"/>
      <c r="AR107" s="15"/>
      <c r="AS107" s="13"/>
      <c r="AT107" s="12"/>
      <c r="AU107" s="117"/>
      <c r="AV107" s="12"/>
      <c r="AW107" s="12"/>
      <c r="AX107" s="12"/>
      <c r="AY107" s="12"/>
      <c r="AZ107" s="12"/>
      <c r="BA107" s="12"/>
      <c r="BB107" s="12"/>
      <c r="BC107" s="12"/>
      <c r="BD107" s="12"/>
      <c r="BE107" s="12"/>
      <c r="BF107" s="12"/>
      <c r="BG107" s="12"/>
      <c r="BH107" s="12"/>
      <c r="BI107" s="12"/>
      <c r="BJ107" s="12"/>
      <c r="BL107" s="2"/>
      <c r="BM107" s="2"/>
      <c r="BN107" s="2"/>
      <c r="BO107" s="2"/>
      <c r="BP107" s="2"/>
      <c r="BQ107" s="2"/>
      <c r="BR107" s="2"/>
      <c r="BS107" s="2"/>
      <c r="BT107" s="2"/>
      <c r="BU107" s="2"/>
      <c r="BV107" s="2"/>
      <c r="BW107" s="2"/>
      <c r="BX107" s="2"/>
      <c r="BY107" s="2"/>
      <c r="BZ107" s="2"/>
    </row>
    <row r="108" spans="1:78" s="42" customFormat="1">
      <c r="A108" s="36"/>
      <c r="B108" s="13"/>
      <c r="C108" s="13"/>
      <c r="D108" s="67"/>
      <c r="E108" s="559"/>
      <c r="F108" s="14"/>
      <c r="G108" s="14"/>
      <c r="H108" s="14"/>
      <c r="I108" s="14"/>
      <c r="J108" s="14"/>
      <c r="K108" s="14"/>
      <c r="L108" s="14"/>
      <c r="M108" s="14"/>
      <c r="N108" s="10"/>
      <c r="O108" s="12"/>
      <c r="P108" s="10"/>
      <c r="Q108" s="10"/>
      <c r="R108" s="10"/>
      <c r="S108" s="10"/>
      <c r="T108" s="12"/>
      <c r="U108" s="12"/>
      <c r="V108" s="36"/>
      <c r="W108" s="13"/>
      <c r="X108" s="13"/>
      <c r="Y108" s="67"/>
      <c r="Z108" s="559"/>
      <c r="AA108" s="14"/>
      <c r="AB108" s="14"/>
      <c r="AC108" s="14"/>
      <c r="AD108" s="14"/>
      <c r="AE108" s="14"/>
      <c r="AF108" s="14"/>
      <c r="AG108" s="14"/>
      <c r="AH108" s="14"/>
      <c r="AI108" s="10"/>
      <c r="AJ108" s="12"/>
      <c r="AK108" s="10"/>
      <c r="AL108" s="10"/>
      <c r="AM108" s="10"/>
      <c r="AN108" s="10"/>
      <c r="AO108" s="12"/>
      <c r="AP108" s="15"/>
      <c r="AQ108" s="15"/>
      <c r="AR108" s="15"/>
      <c r="AS108" s="15"/>
      <c r="AT108" s="12"/>
      <c r="AU108" s="117"/>
      <c r="AV108" s="12"/>
      <c r="AW108" s="12"/>
      <c r="AX108" s="12"/>
      <c r="AY108" s="12"/>
      <c r="AZ108" s="12"/>
      <c r="BA108" s="12"/>
      <c r="BB108" s="12"/>
      <c r="BC108" s="12"/>
      <c r="BD108" s="12"/>
      <c r="BE108" s="12"/>
      <c r="BF108" s="12"/>
      <c r="BG108" s="12"/>
      <c r="BH108" s="12"/>
      <c r="BI108" s="12"/>
      <c r="BJ108" s="12"/>
      <c r="BL108" s="2"/>
      <c r="BM108" s="2"/>
      <c r="BN108" s="2"/>
      <c r="BO108" s="2"/>
      <c r="BP108" s="2"/>
      <c r="BQ108" s="2"/>
      <c r="BR108" s="2"/>
      <c r="BS108" s="2"/>
      <c r="BT108" s="2"/>
      <c r="BU108" s="2"/>
      <c r="BV108" s="2"/>
      <c r="BW108" s="2"/>
      <c r="BX108" s="2"/>
      <c r="BY108" s="2"/>
      <c r="BZ108" s="2"/>
    </row>
    <row r="109" spans="1:78" s="42" customFormat="1">
      <c r="A109" s="36"/>
      <c r="B109" s="13"/>
      <c r="C109" s="13"/>
      <c r="D109" s="67"/>
      <c r="E109" s="559"/>
      <c r="F109" s="64"/>
      <c r="G109" s="64"/>
      <c r="H109" s="64"/>
      <c r="I109" s="64"/>
      <c r="J109" s="64"/>
      <c r="K109" s="64"/>
      <c r="L109" s="64"/>
      <c r="M109" s="64"/>
      <c r="N109" s="10"/>
      <c r="O109" s="12"/>
      <c r="P109" s="10"/>
      <c r="Q109" s="10"/>
      <c r="R109" s="10"/>
      <c r="S109" s="10"/>
      <c r="T109" s="12"/>
      <c r="U109" s="12"/>
      <c r="V109" s="36"/>
      <c r="W109" s="13"/>
      <c r="X109" s="13"/>
      <c r="Y109" s="67"/>
      <c r="Z109" s="559"/>
      <c r="AA109" s="64"/>
      <c r="AB109" s="64"/>
      <c r="AC109" s="64"/>
      <c r="AD109" s="64"/>
      <c r="AE109" s="64"/>
      <c r="AF109" s="64"/>
      <c r="AG109" s="64"/>
      <c r="AH109" s="64"/>
      <c r="AI109" s="10"/>
      <c r="AJ109" s="12"/>
      <c r="AK109" s="10"/>
      <c r="AL109" s="10"/>
      <c r="AM109" s="10"/>
      <c r="AN109" s="10"/>
      <c r="AO109" s="12"/>
      <c r="AP109" s="15"/>
      <c r="AQ109" s="15"/>
      <c r="AR109" s="15"/>
      <c r="AS109" s="15"/>
      <c r="AT109" s="12"/>
      <c r="AU109" s="117"/>
      <c r="AV109" s="12"/>
      <c r="AW109" s="12"/>
      <c r="AX109" s="12"/>
      <c r="AY109" s="12"/>
      <c r="AZ109" s="12"/>
      <c r="BA109" s="12"/>
      <c r="BB109" s="12"/>
      <c r="BC109" s="12"/>
      <c r="BD109" s="12"/>
      <c r="BE109" s="12"/>
      <c r="BF109" s="12"/>
      <c r="BG109" s="12"/>
      <c r="BH109" s="12"/>
      <c r="BI109" s="12"/>
      <c r="BJ109" s="12"/>
      <c r="BL109" s="2"/>
      <c r="BM109" s="2"/>
      <c r="BN109" s="2"/>
      <c r="BO109" s="2"/>
      <c r="BP109" s="2"/>
      <c r="BQ109" s="2"/>
      <c r="BR109" s="2"/>
      <c r="BS109" s="2"/>
      <c r="BT109" s="2"/>
      <c r="BU109" s="2"/>
      <c r="BV109" s="2"/>
      <c r="BW109" s="2"/>
      <c r="BX109" s="2"/>
      <c r="BY109" s="2"/>
      <c r="BZ109" s="2"/>
    </row>
    <row r="110" spans="1:78" s="42" customFormat="1">
      <c r="A110" s="36"/>
      <c r="B110" s="13"/>
      <c r="C110" s="13"/>
      <c r="D110" s="67"/>
      <c r="E110" s="559"/>
      <c r="F110" s="14"/>
      <c r="G110" s="14"/>
      <c r="H110" s="14"/>
      <c r="I110" s="14"/>
      <c r="J110" s="14"/>
      <c r="K110" s="14"/>
      <c r="L110" s="14"/>
      <c r="M110" s="14"/>
      <c r="N110" s="10"/>
      <c r="O110" s="12"/>
      <c r="P110" s="10"/>
      <c r="Q110" s="10"/>
      <c r="R110" s="10"/>
      <c r="S110" s="10"/>
      <c r="T110" s="12"/>
      <c r="U110" s="12"/>
      <c r="V110" s="36"/>
      <c r="W110" s="13"/>
      <c r="X110" s="13"/>
      <c r="Y110" s="67"/>
      <c r="Z110" s="559"/>
      <c r="AA110" s="14"/>
      <c r="AB110" s="14"/>
      <c r="AC110" s="14"/>
      <c r="AD110" s="14"/>
      <c r="AE110" s="14"/>
      <c r="AF110" s="14"/>
      <c r="AG110" s="14"/>
      <c r="AH110" s="14"/>
      <c r="AI110" s="10"/>
      <c r="AJ110" s="12"/>
      <c r="AK110" s="10"/>
      <c r="AL110" s="10"/>
      <c r="AM110" s="10"/>
      <c r="AN110" s="10"/>
      <c r="AO110" s="12"/>
      <c r="AP110" s="15"/>
      <c r="AQ110" s="15"/>
      <c r="AR110" s="15"/>
      <c r="AS110" s="15"/>
      <c r="AT110" s="12"/>
      <c r="AU110" s="117"/>
      <c r="AV110" s="12"/>
      <c r="AW110" s="12"/>
      <c r="AX110" s="12"/>
      <c r="AY110" s="12"/>
      <c r="AZ110" s="12"/>
      <c r="BA110" s="12"/>
      <c r="BB110" s="12"/>
      <c r="BC110" s="12"/>
      <c r="BD110" s="12"/>
      <c r="BE110" s="12"/>
      <c r="BF110" s="12"/>
      <c r="BG110" s="12"/>
      <c r="BH110" s="12"/>
      <c r="BI110" s="12"/>
      <c r="BJ110" s="12"/>
      <c r="BL110" s="2"/>
      <c r="BM110" s="2"/>
      <c r="BN110" s="2"/>
      <c r="BO110" s="2"/>
      <c r="BP110" s="2"/>
      <c r="BQ110" s="2"/>
      <c r="BR110" s="2"/>
      <c r="BS110" s="2"/>
      <c r="BT110" s="2"/>
      <c r="BU110" s="2"/>
      <c r="BV110" s="2"/>
      <c r="BW110" s="2"/>
      <c r="BX110" s="2"/>
      <c r="BY110" s="2"/>
      <c r="BZ110" s="2"/>
    </row>
    <row r="111" spans="1:78" s="42" customFormat="1">
      <c r="A111" s="2"/>
      <c r="B111" s="12"/>
      <c r="C111" s="12"/>
      <c r="D111" s="12"/>
      <c r="E111" s="12"/>
      <c r="F111" s="12"/>
      <c r="G111" s="12"/>
      <c r="H111" s="12"/>
      <c r="I111" s="12"/>
      <c r="J111" s="12"/>
      <c r="K111" s="12"/>
      <c r="L111" s="12"/>
      <c r="M111" s="12"/>
      <c r="N111" s="10"/>
      <c r="O111" s="12"/>
      <c r="P111" s="10"/>
      <c r="Q111" s="10"/>
      <c r="R111" s="10"/>
      <c r="S111" s="10"/>
      <c r="T111" s="12"/>
      <c r="U111" s="12"/>
      <c r="V111" s="2"/>
      <c r="W111" s="12"/>
      <c r="X111" s="12"/>
      <c r="Y111" s="12"/>
      <c r="Z111" s="12"/>
      <c r="AA111" s="12"/>
      <c r="AB111" s="12"/>
      <c r="AC111" s="12"/>
      <c r="AD111" s="12"/>
      <c r="AE111" s="12"/>
      <c r="AF111" s="12"/>
      <c r="AG111" s="12"/>
      <c r="AH111" s="12"/>
      <c r="AI111" s="10"/>
      <c r="AJ111" s="12"/>
      <c r="AK111" s="10"/>
      <c r="AL111" s="10"/>
      <c r="AM111" s="10"/>
      <c r="AN111" s="10"/>
      <c r="AO111" s="12"/>
      <c r="AP111" s="15"/>
      <c r="AQ111" s="15"/>
      <c r="AR111" s="15"/>
      <c r="AS111" s="15"/>
      <c r="AT111" s="12"/>
      <c r="AU111" s="117"/>
      <c r="AV111" s="12"/>
      <c r="AW111" s="12"/>
      <c r="AX111" s="12"/>
      <c r="AY111" s="12"/>
      <c r="AZ111" s="12"/>
      <c r="BA111" s="12"/>
      <c r="BB111" s="12"/>
      <c r="BC111" s="12"/>
      <c r="BD111" s="12"/>
      <c r="BE111" s="12"/>
      <c r="BF111" s="12"/>
      <c r="BG111" s="12"/>
      <c r="BH111" s="12"/>
      <c r="BI111" s="12"/>
      <c r="BJ111" s="12"/>
      <c r="BL111" s="2"/>
      <c r="BM111" s="2"/>
      <c r="BN111" s="2"/>
      <c r="BO111" s="2"/>
      <c r="BP111" s="2"/>
      <c r="BQ111" s="2"/>
      <c r="BR111" s="2"/>
      <c r="BS111" s="2"/>
      <c r="BT111" s="2"/>
      <c r="BU111" s="2"/>
      <c r="BV111" s="2"/>
      <c r="BW111" s="2"/>
      <c r="BX111" s="2"/>
      <c r="BY111" s="2"/>
      <c r="BZ111" s="2"/>
    </row>
    <row r="112" spans="1:78" s="42" customFormat="1">
      <c r="A112" s="2"/>
      <c r="B112" s="12"/>
      <c r="C112" s="12"/>
      <c r="D112" s="12"/>
      <c r="E112" s="12"/>
      <c r="F112" s="12"/>
      <c r="G112" s="12"/>
      <c r="H112" s="12"/>
      <c r="I112" s="12"/>
      <c r="J112" s="12"/>
      <c r="K112" s="12"/>
      <c r="L112" s="12"/>
      <c r="M112" s="12"/>
      <c r="N112" s="10"/>
      <c r="O112" s="12"/>
      <c r="P112" s="10"/>
      <c r="Q112" s="10"/>
      <c r="R112" s="10"/>
      <c r="S112" s="10"/>
      <c r="T112" s="12"/>
      <c r="U112" s="12"/>
      <c r="V112" s="2"/>
      <c r="W112" s="12"/>
      <c r="X112" s="12"/>
      <c r="Y112" s="12"/>
      <c r="Z112" s="12"/>
      <c r="AA112" s="12"/>
      <c r="AB112" s="12"/>
      <c r="AC112" s="12"/>
      <c r="AD112" s="12"/>
      <c r="AE112" s="12"/>
      <c r="AF112" s="12"/>
      <c r="AG112" s="12"/>
      <c r="AH112" s="12"/>
      <c r="AI112" s="10"/>
      <c r="AJ112" s="12"/>
      <c r="AK112" s="10"/>
      <c r="AL112" s="10"/>
      <c r="AM112" s="10"/>
      <c r="AN112" s="10"/>
      <c r="AO112" s="12"/>
      <c r="AP112" s="15"/>
      <c r="AQ112" s="15"/>
      <c r="AR112" s="15"/>
      <c r="AS112" s="17"/>
      <c r="AT112" s="2"/>
      <c r="AU112" s="118"/>
      <c r="AV112" s="2"/>
      <c r="AW112" s="2"/>
      <c r="AX112" s="2"/>
      <c r="AY112" s="2"/>
      <c r="AZ112" s="2"/>
      <c r="BA112" s="2"/>
      <c r="BB112" s="2"/>
      <c r="BC112" s="2"/>
      <c r="BD112" s="2"/>
      <c r="BE112" s="2"/>
      <c r="BF112" s="2"/>
      <c r="BG112" s="2"/>
      <c r="BI112" s="2"/>
      <c r="BJ112" s="2"/>
      <c r="BL112" s="2"/>
      <c r="BM112" s="2"/>
      <c r="BN112" s="2"/>
      <c r="BO112" s="2"/>
      <c r="BP112" s="2"/>
      <c r="BQ112" s="2"/>
      <c r="BR112" s="2"/>
      <c r="BS112" s="2"/>
      <c r="BT112" s="2"/>
      <c r="BU112" s="2"/>
      <c r="BV112" s="2"/>
      <c r="BW112" s="2"/>
      <c r="BX112" s="2"/>
      <c r="BY112" s="2"/>
      <c r="BZ112" s="2"/>
    </row>
    <row r="113" spans="1:78" s="42" customFormat="1">
      <c r="A113" s="2"/>
      <c r="B113" s="12"/>
      <c r="C113" s="12"/>
      <c r="D113" s="12"/>
      <c r="E113" s="12"/>
      <c r="F113" s="12"/>
      <c r="G113" s="12"/>
      <c r="H113" s="12"/>
      <c r="I113" s="12"/>
      <c r="J113" s="12"/>
      <c r="K113" s="12"/>
      <c r="L113" s="12"/>
      <c r="M113" s="12"/>
      <c r="N113" s="10"/>
      <c r="O113" s="12"/>
      <c r="P113" s="10"/>
      <c r="Q113" s="10"/>
      <c r="R113" s="10"/>
      <c r="S113" s="10"/>
      <c r="T113" s="12"/>
      <c r="U113" s="12"/>
      <c r="V113" s="2"/>
      <c r="W113" s="12"/>
      <c r="X113" s="12"/>
      <c r="Y113" s="12"/>
      <c r="Z113" s="12"/>
      <c r="AA113" s="12"/>
      <c r="AB113" s="12"/>
      <c r="AC113" s="12"/>
      <c r="AD113" s="12"/>
      <c r="AE113" s="12"/>
      <c r="AF113" s="12"/>
      <c r="AG113" s="12"/>
      <c r="AH113" s="12"/>
      <c r="AI113" s="10"/>
      <c r="AJ113" s="12"/>
      <c r="AK113" s="10"/>
      <c r="AL113" s="10"/>
      <c r="AM113" s="10"/>
      <c r="AN113" s="10"/>
      <c r="AO113" s="12"/>
      <c r="AP113" s="15"/>
      <c r="AQ113" s="15"/>
      <c r="AR113" s="15"/>
      <c r="AS113" s="17"/>
      <c r="AT113" s="2"/>
      <c r="AU113" s="118"/>
      <c r="AV113" s="2"/>
      <c r="AW113" s="2"/>
      <c r="AX113" s="2"/>
      <c r="AY113" s="2"/>
      <c r="AZ113" s="2"/>
      <c r="BA113" s="2"/>
      <c r="BB113" s="2"/>
      <c r="BC113" s="2"/>
      <c r="BD113" s="2"/>
      <c r="BE113" s="2"/>
      <c r="BF113" s="2"/>
      <c r="BG113" s="2"/>
      <c r="BI113" s="2"/>
      <c r="BJ113" s="2"/>
      <c r="BL113" s="2"/>
      <c r="BM113" s="2"/>
      <c r="BN113" s="2"/>
      <c r="BO113" s="2"/>
      <c r="BP113" s="2"/>
      <c r="BQ113" s="2"/>
      <c r="BR113" s="2"/>
      <c r="BS113" s="2"/>
      <c r="BT113" s="2"/>
      <c r="BU113" s="2"/>
      <c r="BV113" s="2"/>
      <c r="BW113" s="2"/>
      <c r="BX113" s="2"/>
      <c r="BY113" s="2"/>
      <c r="BZ113" s="2"/>
    </row>
    <row r="114" spans="1:78" s="42" customFormat="1">
      <c r="A114" s="2"/>
      <c r="B114" s="12"/>
      <c r="C114" s="12"/>
      <c r="D114" s="12"/>
      <c r="E114" s="12"/>
      <c r="F114" s="12"/>
      <c r="G114" s="12"/>
      <c r="H114" s="12"/>
      <c r="I114" s="12"/>
      <c r="J114" s="12"/>
      <c r="K114" s="12"/>
      <c r="L114" s="12"/>
      <c r="M114" s="12"/>
      <c r="N114" s="10"/>
      <c r="O114" s="12"/>
      <c r="P114" s="10"/>
      <c r="Q114" s="10"/>
      <c r="R114" s="10"/>
      <c r="S114" s="10"/>
      <c r="T114" s="12"/>
      <c r="U114" s="12"/>
      <c r="V114" s="2"/>
      <c r="W114" s="12"/>
      <c r="X114" s="12"/>
      <c r="Y114" s="12"/>
      <c r="Z114" s="12"/>
      <c r="AA114" s="12"/>
      <c r="AB114" s="12"/>
      <c r="AC114" s="12"/>
      <c r="AD114" s="12"/>
      <c r="AE114" s="12"/>
      <c r="AF114" s="12"/>
      <c r="AG114" s="12"/>
      <c r="AH114" s="12"/>
      <c r="AI114" s="10"/>
      <c r="AJ114" s="12"/>
      <c r="AK114" s="10"/>
      <c r="AL114" s="10"/>
      <c r="AM114" s="10"/>
      <c r="AN114" s="10"/>
      <c r="AO114" s="12"/>
      <c r="AP114" s="15"/>
      <c r="AQ114" s="15"/>
      <c r="AR114" s="15"/>
      <c r="AS114" s="17"/>
      <c r="AT114" s="2"/>
      <c r="AU114" s="118"/>
      <c r="AV114" s="2"/>
      <c r="AW114" s="2"/>
      <c r="AX114" s="2"/>
      <c r="AY114" s="2"/>
      <c r="AZ114" s="2"/>
      <c r="BA114" s="2"/>
      <c r="BB114" s="2"/>
      <c r="BC114" s="2"/>
      <c r="BD114" s="2"/>
      <c r="BE114" s="2"/>
      <c r="BF114" s="2"/>
      <c r="BG114" s="2"/>
      <c r="BI114" s="2"/>
      <c r="BJ114" s="2"/>
      <c r="BL114" s="2"/>
      <c r="BM114" s="2"/>
      <c r="BN114" s="2"/>
      <c r="BO114" s="2"/>
      <c r="BP114" s="2"/>
      <c r="BQ114" s="2"/>
      <c r="BR114" s="2"/>
      <c r="BS114" s="2"/>
      <c r="BT114" s="2"/>
      <c r="BU114" s="2"/>
      <c r="BV114" s="2"/>
      <c r="BW114" s="2"/>
      <c r="BX114" s="2"/>
      <c r="BY114" s="2"/>
      <c r="BZ114" s="2"/>
    </row>
    <row r="115" spans="1:78" s="42" customFormat="1">
      <c r="A115" s="2"/>
      <c r="B115" s="12"/>
      <c r="C115" s="12"/>
      <c r="D115" s="12"/>
      <c r="E115" s="12"/>
      <c r="F115" s="12"/>
      <c r="G115" s="12"/>
      <c r="H115" s="12"/>
      <c r="I115" s="12"/>
      <c r="J115" s="12"/>
      <c r="K115" s="12"/>
      <c r="L115" s="12"/>
      <c r="M115" s="12"/>
      <c r="N115" s="10"/>
      <c r="O115" s="12"/>
      <c r="P115" s="10"/>
      <c r="Q115" s="10"/>
      <c r="R115" s="10"/>
      <c r="S115" s="10"/>
      <c r="T115" s="12"/>
      <c r="U115" s="12"/>
      <c r="V115" s="2"/>
      <c r="W115" s="12"/>
      <c r="X115" s="12"/>
      <c r="Y115" s="12"/>
      <c r="Z115" s="12"/>
      <c r="AA115" s="12"/>
      <c r="AB115" s="12"/>
      <c r="AC115" s="12"/>
      <c r="AD115" s="12"/>
      <c r="AE115" s="12"/>
      <c r="AF115" s="12"/>
      <c r="AG115" s="12"/>
      <c r="AH115" s="12"/>
      <c r="AI115" s="10"/>
      <c r="AJ115" s="12"/>
      <c r="AK115" s="10"/>
      <c r="AL115" s="10"/>
      <c r="AM115" s="10"/>
      <c r="AN115" s="10"/>
      <c r="AO115" s="12"/>
      <c r="AP115" s="15"/>
      <c r="AQ115" s="15"/>
      <c r="AR115" s="15"/>
      <c r="AS115" s="17"/>
      <c r="AT115" s="2"/>
      <c r="AU115" s="118"/>
      <c r="AV115" s="2"/>
      <c r="AW115" s="2"/>
      <c r="AX115" s="2"/>
      <c r="AY115" s="2"/>
      <c r="AZ115" s="2"/>
      <c r="BA115" s="2"/>
      <c r="BB115" s="2"/>
      <c r="BC115" s="2"/>
      <c r="BD115" s="2"/>
      <c r="BE115" s="2"/>
      <c r="BF115" s="2"/>
      <c r="BG115" s="2"/>
      <c r="BI115" s="2"/>
      <c r="BJ115" s="2"/>
      <c r="BL115" s="2"/>
      <c r="BM115" s="2"/>
      <c r="BN115" s="2"/>
      <c r="BO115" s="2"/>
      <c r="BP115" s="2"/>
      <c r="BQ115" s="2"/>
      <c r="BR115" s="2"/>
      <c r="BS115" s="2"/>
      <c r="BT115" s="2"/>
      <c r="BU115" s="2"/>
      <c r="BV115" s="2"/>
      <c r="BW115" s="2"/>
      <c r="BX115" s="2"/>
      <c r="BY115" s="2"/>
      <c r="BZ115" s="2"/>
    </row>
    <row r="116" spans="1:78" s="42" customFormat="1">
      <c r="A116" s="2"/>
      <c r="B116" s="12"/>
      <c r="C116" s="12"/>
      <c r="D116" s="12"/>
      <c r="E116" s="12"/>
      <c r="F116" s="12"/>
      <c r="G116" s="12"/>
      <c r="H116" s="12"/>
      <c r="I116" s="12"/>
      <c r="J116" s="12"/>
      <c r="K116" s="12"/>
      <c r="L116" s="12"/>
      <c r="M116" s="12"/>
      <c r="N116" s="10"/>
      <c r="O116" s="12"/>
      <c r="P116" s="10"/>
      <c r="Q116" s="10"/>
      <c r="R116" s="10"/>
      <c r="S116" s="10"/>
      <c r="T116" s="12"/>
      <c r="U116" s="12"/>
      <c r="V116" s="2"/>
      <c r="W116" s="12"/>
      <c r="X116" s="12"/>
      <c r="Y116" s="12"/>
      <c r="Z116" s="12"/>
      <c r="AA116" s="12"/>
      <c r="AB116" s="12"/>
      <c r="AC116" s="12"/>
      <c r="AD116" s="12"/>
      <c r="AE116" s="12"/>
      <c r="AF116" s="12"/>
      <c r="AG116" s="12"/>
      <c r="AH116" s="12"/>
      <c r="AI116" s="10"/>
      <c r="AJ116" s="12"/>
      <c r="AK116" s="10"/>
      <c r="AL116" s="10"/>
      <c r="AM116" s="10"/>
      <c r="AN116" s="10"/>
      <c r="AO116" s="12"/>
      <c r="AP116" s="15"/>
      <c r="AQ116" s="15"/>
      <c r="AR116" s="15"/>
      <c r="AS116" s="17"/>
      <c r="AT116" s="2"/>
      <c r="AU116" s="118"/>
      <c r="AV116" s="2"/>
      <c r="AW116" s="2"/>
      <c r="AX116" s="2"/>
      <c r="AY116" s="2"/>
      <c r="AZ116" s="2"/>
      <c r="BA116" s="2"/>
      <c r="BB116" s="2"/>
      <c r="BC116" s="2"/>
      <c r="BD116" s="2"/>
      <c r="BE116" s="2"/>
      <c r="BF116" s="2"/>
      <c r="BG116" s="2"/>
      <c r="BI116" s="2"/>
      <c r="BJ116" s="2"/>
      <c r="BL116" s="2"/>
      <c r="BM116" s="2"/>
      <c r="BN116" s="2"/>
      <c r="BO116" s="2"/>
      <c r="BP116" s="2"/>
      <c r="BQ116" s="2"/>
      <c r="BR116" s="2"/>
      <c r="BS116" s="2"/>
      <c r="BT116" s="2"/>
      <c r="BU116" s="2"/>
      <c r="BV116" s="2"/>
      <c r="BW116" s="2"/>
      <c r="BX116" s="2"/>
      <c r="BY116" s="2"/>
      <c r="BZ116" s="2"/>
    </row>
    <row r="117" spans="1:78" s="42" customFormat="1">
      <c r="A117" s="2"/>
      <c r="B117" s="12"/>
      <c r="C117" s="12"/>
      <c r="D117" s="12"/>
      <c r="E117" s="12"/>
      <c r="F117" s="12"/>
      <c r="G117" s="12"/>
      <c r="H117" s="12"/>
      <c r="I117" s="12"/>
      <c r="J117" s="12"/>
      <c r="K117" s="12"/>
      <c r="L117" s="12"/>
      <c r="M117" s="12"/>
      <c r="N117" s="10"/>
      <c r="O117" s="12"/>
      <c r="P117" s="10"/>
      <c r="Q117" s="10"/>
      <c r="R117" s="10"/>
      <c r="S117" s="10"/>
      <c r="T117" s="12"/>
      <c r="U117" s="12"/>
      <c r="V117" s="2"/>
      <c r="W117" s="12"/>
      <c r="X117" s="12"/>
      <c r="Y117" s="12"/>
      <c r="Z117" s="12"/>
      <c r="AA117" s="12"/>
      <c r="AB117" s="12"/>
      <c r="AC117" s="12"/>
      <c r="AD117" s="12"/>
      <c r="AE117" s="12"/>
      <c r="AF117" s="12"/>
      <c r="AG117" s="12"/>
      <c r="AH117" s="12"/>
      <c r="AI117" s="10"/>
      <c r="AJ117" s="12"/>
      <c r="AK117" s="10"/>
      <c r="AL117" s="10"/>
      <c r="AM117" s="10"/>
      <c r="AN117" s="10"/>
      <c r="AO117" s="12"/>
      <c r="AP117" s="15"/>
      <c r="AQ117" s="15"/>
      <c r="AR117" s="15"/>
      <c r="AS117" s="17"/>
      <c r="AT117" s="2"/>
      <c r="AU117" s="118"/>
      <c r="AV117" s="2"/>
      <c r="AW117" s="2"/>
      <c r="AX117" s="2"/>
      <c r="AY117" s="2"/>
      <c r="AZ117" s="2"/>
      <c r="BA117" s="2"/>
      <c r="BB117" s="2"/>
      <c r="BC117" s="2"/>
      <c r="BD117" s="2"/>
      <c r="BE117" s="2"/>
      <c r="BF117" s="2"/>
      <c r="BG117" s="2"/>
      <c r="BI117" s="2"/>
      <c r="BJ117" s="2"/>
      <c r="BL117" s="2"/>
      <c r="BM117" s="2"/>
      <c r="BN117" s="2"/>
      <c r="BO117" s="2"/>
      <c r="BP117" s="2"/>
      <c r="BQ117" s="2"/>
      <c r="BR117" s="2"/>
      <c r="BS117" s="2"/>
      <c r="BT117" s="2"/>
      <c r="BU117" s="2"/>
      <c r="BV117" s="2"/>
      <c r="BW117" s="2"/>
      <c r="BX117" s="2"/>
      <c r="BY117" s="2"/>
      <c r="BZ117" s="2"/>
    </row>
    <row r="118" spans="1:78" s="42" customFormat="1">
      <c r="A118" s="2"/>
      <c r="B118" s="12"/>
      <c r="C118" s="12"/>
      <c r="D118" s="12"/>
      <c r="E118" s="12"/>
      <c r="F118" s="12"/>
      <c r="G118" s="12"/>
      <c r="H118" s="12"/>
      <c r="I118" s="12"/>
      <c r="J118" s="12"/>
      <c r="K118" s="12"/>
      <c r="L118" s="12"/>
      <c r="M118" s="12"/>
      <c r="N118" s="10"/>
      <c r="O118" s="12"/>
      <c r="P118" s="10"/>
      <c r="Q118" s="10"/>
      <c r="R118" s="10"/>
      <c r="S118" s="10"/>
      <c r="T118" s="12"/>
      <c r="U118" s="12"/>
      <c r="V118" s="2"/>
      <c r="W118" s="12"/>
      <c r="X118" s="12"/>
      <c r="Y118" s="12"/>
      <c r="Z118" s="12"/>
      <c r="AA118" s="12"/>
      <c r="AB118" s="12"/>
      <c r="AC118" s="12"/>
      <c r="AD118" s="12"/>
      <c r="AE118" s="12"/>
      <c r="AF118" s="12"/>
      <c r="AG118" s="12"/>
      <c r="AH118" s="12"/>
      <c r="AI118" s="10"/>
      <c r="AJ118" s="12"/>
      <c r="AK118" s="10"/>
      <c r="AL118" s="10"/>
      <c r="AM118" s="10"/>
      <c r="AN118" s="10"/>
      <c r="AO118" s="12"/>
      <c r="AP118" s="15"/>
      <c r="AQ118" s="15"/>
      <c r="AR118" s="15"/>
      <c r="AS118" s="17"/>
      <c r="AT118" s="2"/>
      <c r="AU118" s="118"/>
      <c r="AV118" s="2"/>
      <c r="AW118" s="2"/>
      <c r="AX118" s="2"/>
      <c r="AY118" s="2"/>
      <c r="AZ118" s="2"/>
      <c r="BA118" s="2"/>
      <c r="BB118" s="2"/>
      <c r="BC118" s="2"/>
      <c r="BD118" s="2"/>
      <c r="BE118" s="2"/>
      <c r="BF118" s="2"/>
      <c r="BG118" s="2"/>
      <c r="BI118" s="2"/>
      <c r="BJ118" s="2"/>
      <c r="BL118" s="2"/>
      <c r="BM118" s="2"/>
      <c r="BN118" s="2"/>
      <c r="BO118" s="2"/>
      <c r="BP118" s="2"/>
      <c r="BQ118" s="2"/>
      <c r="BR118" s="2"/>
      <c r="BS118" s="2"/>
      <c r="BT118" s="2"/>
      <c r="BU118" s="2"/>
      <c r="BV118" s="2"/>
      <c r="BW118" s="2"/>
      <c r="BX118" s="2"/>
      <c r="BY118" s="2"/>
      <c r="BZ118" s="2"/>
    </row>
    <row r="119" spans="1:78" s="42" customFormat="1">
      <c r="A119" s="2"/>
      <c r="B119" s="12"/>
      <c r="C119" s="12"/>
      <c r="D119" s="12"/>
      <c r="E119" s="12"/>
      <c r="F119" s="12"/>
      <c r="G119" s="12"/>
      <c r="H119" s="12"/>
      <c r="I119" s="12"/>
      <c r="J119" s="12"/>
      <c r="K119" s="12"/>
      <c r="L119" s="12"/>
      <c r="M119" s="12"/>
      <c r="N119" s="10"/>
      <c r="O119" s="12"/>
      <c r="P119" s="10"/>
      <c r="Q119" s="10"/>
      <c r="R119" s="10"/>
      <c r="S119" s="10"/>
      <c r="T119" s="12"/>
      <c r="U119" s="12"/>
      <c r="V119" s="2"/>
      <c r="W119" s="12"/>
      <c r="X119" s="12"/>
      <c r="Y119" s="12"/>
      <c r="Z119" s="12"/>
      <c r="AA119" s="12"/>
      <c r="AB119" s="12"/>
      <c r="AC119" s="12"/>
      <c r="AD119" s="12"/>
      <c r="AE119" s="12"/>
      <c r="AF119" s="12"/>
      <c r="AG119" s="12"/>
      <c r="AH119" s="12"/>
      <c r="AI119" s="10"/>
      <c r="AJ119" s="12"/>
      <c r="AK119" s="10"/>
      <c r="AL119" s="10"/>
      <c r="AM119" s="10"/>
      <c r="AN119" s="10"/>
      <c r="AO119" s="12"/>
      <c r="AP119" s="15"/>
      <c r="AQ119" s="15"/>
      <c r="AR119" s="15"/>
      <c r="AS119" s="17"/>
      <c r="AT119" s="2"/>
      <c r="AU119" s="118"/>
      <c r="AV119" s="2"/>
      <c r="AW119" s="2"/>
      <c r="AX119" s="2"/>
      <c r="AY119" s="2"/>
      <c r="AZ119" s="2"/>
      <c r="BA119" s="2"/>
      <c r="BB119" s="2"/>
      <c r="BC119" s="2"/>
      <c r="BD119" s="2"/>
      <c r="BE119" s="2"/>
      <c r="BF119" s="2"/>
      <c r="BG119" s="2"/>
      <c r="BI119" s="2"/>
      <c r="BJ119" s="2"/>
      <c r="BL119" s="2"/>
      <c r="BM119" s="2"/>
      <c r="BN119" s="2"/>
      <c r="BO119" s="2"/>
      <c r="BP119" s="2"/>
      <c r="BQ119" s="2"/>
      <c r="BR119" s="2"/>
      <c r="BS119" s="2"/>
      <c r="BT119" s="2"/>
      <c r="BU119" s="2"/>
      <c r="BV119" s="2"/>
      <c r="BW119" s="2"/>
      <c r="BX119" s="2"/>
      <c r="BY119" s="2"/>
      <c r="BZ119" s="2"/>
    </row>
    <row r="120" spans="1:78" s="42" customFormat="1">
      <c r="A120" s="2"/>
      <c r="B120" s="12"/>
      <c r="C120" s="12"/>
      <c r="D120" s="12"/>
      <c r="E120" s="12"/>
      <c r="F120" s="12"/>
      <c r="G120" s="12"/>
      <c r="H120" s="12"/>
      <c r="I120" s="12"/>
      <c r="J120" s="12"/>
      <c r="K120" s="12"/>
      <c r="L120" s="12"/>
      <c r="M120" s="12"/>
      <c r="N120" s="10"/>
      <c r="O120" s="12"/>
      <c r="P120" s="10"/>
      <c r="Q120" s="10"/>
      <c r="R120" s="10"/>
      <c r="S120" s="10"/>
      <c r="T120" s="12"/>
      <c r="U120" s="12"/>
      <c r="V120" s="2"/>
      <c r="W120" s="12"/>
      <c r="X120" s="12"/>
      <c r="Y120" s="12"/>
      <c r="Z120" s="12"/>
      <c r="AA120" s="12"/>
      <c r="AB120" s="12"/>
      <c r="AC120" s="12"/>
      <c r="AD120" s="12"/>
      <c r="AE120" s="12"/>
      <c r="AF120" s="12"/>
      <c r="AG120" s="12"/>
      <c r="AH120" s="12"/>
      <c r="AI120" s="10"/>
      <c r="AJ120" s="12"/>
      <c r="AK120" s="10"/>
      <c r="AL120" s="10"/>
      <c r="AM120" s="10"/>
      <c r="AN120" s="10"/>
      <c r="AO120" s="12"/>
      <c r="AP120" s="15"/>
      <c r="AQ120" s="15"/>
      <c r="AR120" s="15"/>
      <c r="AS120" s="17"/>
      <c r="AT120" s="2"/>
      <c r="AU120" s="118"/>
      <c r="AV120" s="2"/>
      <c r="AW120" s="2"/>
      <c r="AX120" s="2"/>
      <c r="AY120" s="2"/>
      <c r="AZ120" s="2"/>
      <c r="BA120" s="2"/>
      <c r="BB120" s="2"/>
      <c r="BC120" s="2"/>
      <c r="BD120" s="2"/>
      <c r="BE120" s="2"/>
      <c r="BF120" s="2"/>
      <c r="BG120" s="2"/>
      <c r="BI120" s="2"/>
      <c r="BJ120" s="2"/>
      <c r="BL120" s="2"/>
      <c r="BM120" s="2"/>
      <c r="BN120" s="2"/>
      <c r="BO120" s="2"/>
      <c r="BP120" s="2"/>
      <c r="BQ120" s="2"/>
      <c r="BR120" s="2"/>
      <c r="BS120" s="2"/>
      <c r="BT120" s="2"/>
      <c r="BU120" s="2"/>
      <c r="BV120" s="2"/>
      <c r="BW120" s="2"/>
      <c r="BX120" s="2"/>
      <c r="BY120" s="2"/>
      <c r="BZ120" s="2"/>
    </row>
    <row r="121" spans="1:78" s="42" customFormat="1">
      <c r="A121" s="2"/>
      <c r="B121" s="12"/>
      <c r="C121" s="12"/>
      <c r="D121" s="12"/>
      <c r="E121" s="12"/>
      <c r="F121" s="12"/>
      <c r="G121" s="12"/>
      <c r="H121" s="12"/>
      <c r="I121" s="12"/>
      <c r="J121" s="12"/>
      <c r="K121" s="12"/>
      <c r="L121" s="12"/>
      <c r="M121" s="12"/>
      <c r="N121" s="10"/>
      <c r="O121" s="12"/>
      <c r="P121" s="10"/>
      <c r="Q121" s="10"/>
      <c r="R121" s="10"/>
      <c r="S121" s="10"/>
      <c r="T121" s="12"/>
      <c r="U121" s="12"/>
      <c r="V121" s="2"/>
      <c r="W121" s="12"/>
      <c r="X121" s="12"/>
      <c r="Y121" s="12"/>
      <c r="Z121" s="12"/>
      <c r="AA121" s="12"/>
      <c r="AB121" s="12"/>
      <c r="AC121" s="12"/>
      <c r="AD121" s="12"/>
      <c r="AE121" s="12"/>
      <c r="AF121" s="12"/>
      <c r="AG121" s="12"/>
      <c r="AH121" s="12"/>
      <c r="AI121" s="10"/>
      <c r="AJ121" s="12"/>
      <c r="AK121" s="10"/>
      <c r="AL121" s="10"/>
      <c r="AM121" s="10"/>
      <c r="AN121" s="10"/>
      <c r="AO121" s="12"/>
      <c r="AP121" s="15"/>
      <c r="AQ121" s="15"/>
      <c r="AR121" s="15"/>
      <c r="AS121" s="17"/>
      <c r="AT121" s="2"/>
      <c r="AU121" s="118"/>
      <c r="AV121" s="2"/>
      <c r="AW121" s="2"/>
      <c r="AX121" s="2"/>
      <c r="AY121" s="2"/>
      <c r="AZ121" s="2"/>
      <c r="BA121" s="2"/>
      <c r="BB121" s="2"/>
      <c r="BC121" s="2"/>
      <c r="BD121" s="2"/>
      <c r="BE121" s="2"/>
      <c r="BF121" s="2"/>
      <c r="BG121" s="2"/>
      <c r="BI121" s="2"/>
      <c r="BJ121" s="2"/>
      <c r="BL121" s="2"/>
      <c r="BM121" s="2"/>
      <c r="BN121" s="2"/>
      <c r="BO121" s="2"/>
      <c r="BP121" s="2"/>
      <c r="BQ121" s="2"/>
      <c r="BR121" s="2"/>
      <c r="BS121" s="2"/>
      <c r="BT121" s="2"/>
      <c r="BU121" s="2"/>
      <c r="BV121" s="2"/>
      <c r="BW121" s="2"/>
      <c r="BX121" s="2"/>
      <c r="BY121" s="2"/>
      <c r="BZ121" s="2"/>
    </row>
    <row r="122" spans="1:78" s="42" customFormat="1">
      <c r="A122" s="2"/>
      <c r="B122" s="12"/>
      <c r="C122" s="12"/>
      <c r="D122" s="12"/>
      <c r="E122" s="12"/>
      <c r="F122" s="12"/>
      <c r="G122" s="12"/>
      <c r="H122" s="12"/>
      <c r="I122" s="12"/>
      <c r="J122" s="12"/>
      <c r="K122" s="12"/>
      <c r="L122" s="12"/>
      <c r="M122" s="12"/>
      <c r="N122" s="10"/>
      <c r="O122" s="12"/>
      <c r="P122" s="10"/>
      <c r="Q122" s="10"/>
      <c r="R122" s="10"/>
      <c r="S122" s="10"/>
      <c r="T122" s="12"/>
      <c r="U122" s="12"/>
      <c r="V122" s="2"/>
      <c r="W122" s="12"/>
      <c r="X122" s="12"/>
      <c r="Y122" s="12"/>
      <c r="Z122" s="12"/>
      <c r="AA122" s="12"/>
      <c r="AB122" s="12"/>
      <c r="AC122" s="12"/>
      <c r="AD122" s="12"/>
      <c r="AE122" s="12"/>
      <c r="AF122" s="12"/>
      <c r="AG122" s="12"/>
      <c r="AH122" s="12"/>
      <c r="AI122" s="10"/>
      <c r="AJ122" s="12"/>
      <c r="AK122" s="10"/>
      <c r="AL122" s="10"/>
      <c r="AM122" s="10"/>
      <c r="AN122" s="10"/>
      <c r="AO122" s="12"/>
      <c r="AP122" s="15"/>
      <c r="AQ122" s="15"/>
      <c r="AR122" s="15"/>
      <c r="AS122" s="17"/>
      <c r="AT122" s="2"/>
      <c r="AU122" s="118"/>
      <c r="AV122" s="2"/>
      <c r="AW122" s="2"/>
      <c r="AX122" s="2"/>
      <c r="AY122" s="2"/>
      <c r="AZ122" s="2"/>
      <c r="BA122" s="2"/>
      <c r="BB122" s="2"/>
      <c r="BC122" s="2"/>
      <c r="BD122" s="2"/>
      <c r="BE122" s="2"/>
      <c r="BF122" s="2"/>
      <c r="BG122" s="2"/>
      <c r="BI122" s="2"/>
      <c r="BJ122" s="2"/>
      <c r="BL122" s="2"/>
      <c r="BM122" s="2"/>
      <c r="BN122" s="2"/>
      <c r="BO122" s="2"/>
      <c r="BP122" s="2"/>
      <c r="BQ122" s="2"/>
      <c r="BR122" s="2"/>
      <c r="BS122" s="2"/>
      <c r="BT122" s="2"/>
      <c r="BU122" s="2"/>
      <c r="BV122" s="2"/>
      <c r="BW122" s="2"/>
      <c r="BX122" s="2"/>
      <c r="BY122" s="2"/>
      <c r="BZ122" s="2"/>
    </row>
    <row r="123" spans="1:78" s="17" customFormat="1">
      <c r="A123" s="2"/>
      <c r="B123" s="12"/>
      <c r="C123" s="12"/>
      <c r="D123" s="12"/>
      <c r="E123" s="12"/>
      <c r="F123" s="12"/>
      <c r="G123" s="12"/>
      <c r="H123" s="12"/>
      <c r="I123" s="12"/>
      <c r="J123" s="12"/>
      <c r="K123" s="12"/>
      <c r="L123" s="12"/>
      <c r="M123" s="12"/>
      <c r="N123" s="10"/>
      <c r="O123" s="12"/>
      <c r="P123" s="10"/>
      <c r="Q123" s="10"/>
      <c r="R123" s="10"/>
      <c r="S123" s="10"/>
      <c r="T123" s="12"/>
      <c r="U123" s="12"/>
      <c r="V123" s="2"/>
      <c r="W123" s="12"/>
      <c r="X123" s="12"/>
      <c r="Y123" s="12"/>
      <c r="Z123" s="12"/>
      <c r="AA123" s="12"/>
      <c r="AB123" s="12"/>
      <c r="AC123" s="12"/>
      <c r="AD123" s="12"/>
      <c r="AE123" s="12"/>
      <c r="AF123" s="12"/>
      <c r="AG123" s="12"/>
      <c r="AH123" s="12"/>
      <c r="AI123" s="10"/>
      <c r="AJ123" s="12"/>
      <c r="AK123" s="10"/>
      <c r="AL123" s="10"/>
      <c r="AM123" s="10"/>
      <c r="AN123" s="10"/>
      <c r="AO123" s="12"/>
      <c r="AP123" s="15"/>
      <c r="AQ123" s="15"/>
      <c r="AR123" s="15"/>
      <c r="AT123" s="2"/>
      <c r="AU123" s="118"/>
      <c r="AV123" s="2"/>
      <c r="AW123" s="2"/>
      <c r="AX123" s="2"/>
      <c r="AY123" s="2"/>
      <c r="AZ123" s="2"/>
      <c r="BA123" s="2"/>
      <c r="BB123" s="2"/>
      <c r="BC123" s="2"/>
      <c r="BD123" s="2"/>
      <c r="BE123" s="2"/>
      <c r="BF123" s="2"/>
      <c r="BG123" s="2"/>
      <c r="BH123" s="42"/>
      <c r="BI123" s="2"/>
      <c r="BJ123" s="2"/>
      <c r="BK123" s="42"/>
      <c r="BL123" s="2"/>
      <c r="BM123" s="2"/>
      <c r="BN123" s="2"/>
      <c r="BO123" s="2"/>
      <c r="BP123" s="2"/>
      <c r="BQ123" s="2"/>
      <c r="BR123" s="2"/>
      <c r="BS123" s="2"/>
      <c r="BT123" s="2"/>
      <c r="BU123" s="2"/>
      <c r="BV123" s="2"/>
      <c r="BW123" s="2"/>
      <c r="BX123" s="2"/>
      <c r="BY123" s="2"/>
      <c r="BZ123" s="2"/>
    </row>
    <row r="124" spans="1:78" s="17" customFormat="1">
      <c r="A124" s="2"/>
      <c r="B124" s="12"/>
      <c r="C124" s="12"/>
      <c r="D124" s="12"/>
      <c r="E124" s="12"/>
      <c r="F124" s="12"/>
      <c r="G124" s="12"/>
      <c r="H124" s="12"/>
      <c r="I124" s="12"/>
      <c r="J124" s="12"/>
      <c r="K124" s="12"/>
      <c r="L124" s="12"/>
      <c r="M124" s="12"/>
      <c r="N124" s="10"/>
      <c r="O124" s="12"/>
      <c r="P124" s="10"/>
      <c r="Q124" s="10"/>
      <c r="R124" s="10"/>
      <c r="S124" s="10"/>
      <c r="T124" s="12"/>
      <c r="U124" s="12"/>
      <c r="V124" s="2"/>
      <c r="W124" s="12"/>
      <c r="X124" s="12"/>
      <c r="Y124" s="12"/>
      <c r="Z124" s="12"/>
      <c r="AA124" s="12"/>
      <c r="AB124" s="12"/>
      <c r="AC124" s="12"/>
      <c r="AD124" s="12"/>
      <c r="AE124" s="12"/>
      <c r="AF124" s="12"/>
      <c r="AG124" s="12"/>
      <c r="AH124" s="12"/>
      <c r="AI124" s="10"/>
      <c r="AJ124" s="12"/>
      <c r="AK124" s="10"/>
      <c r="AL124" s="10"/>
      <c r="AM124" s="10"/>
      <c r="AN124" s="10"/>
      <c r="AO124" s="12"/>
      <c r="AP124" s="15"/>
      <c r="AQ124" s="15"/>
      <c r="AR124" s="15"/>
      <c r="AT124" s="2"/>
      <c r="AU124" s="118"/>
      <c r="AV124" s="2"/>
      <c r="AW124" s="2"/>
      <c r="AX124" s="2"/>
      <c r="AY124" s="2"/>
      <c r="AZ124" s="2"/>
      <c r="BA124" s="2"/>
      <c r="BB124" s="2"/>
      <c r="BC124" s="2"/>
      <c r="BD124" s="2"/>
      <c r="BE124" s="2"/>
      <c r="BF124" s="2"/>
      <c r="BG124" s="2"/>
      <c r="BH124" s="42"/>
      <c r="BI124" s="2"/>
      <c r="BJ124" s="2"/>
      <c r="BK124" s="42"/>
      <c r="BL124" s="2"/>
      <c r="BM124" s="2"/>
      <c r="BN124" s="2"/>
      <c r="BO124" s="2"/>
      <c r="BP124" s="2"/>
      <c r="BQ124" s="2"/>
      <c r="BR124" s="2"/>
      <c r="BS124" s="2"/>
      <c r="BT124" s="2"/>
      <c r="BU124" s="2"/>
      <c r="BV124" s="2"/>
      <c r="BW124" s="2"/>
      <c r="BX124" s="2"/>
      <c r="BY124" s="2"/>
      <c r="BZ124" s="2"/>
    </row>
    <row r="125" spans="1:78" s="17" customFormat="1">
      <c r="A125" s="2"/>
      <c r="B125" s="12"/>
      <c r="C125" s="12"/>
      <c r="D125" s="12"/>
      <c r="E125" s="12"/>
      <c r="F125" s="12"/>
      <c r="G125" s="12"/>
      <c r="H125" s="12"/>
      <c r="I125" s="12"/>
      <c r="J125" s="12"/>
      <c r="K125" s="12"/>
      <c r="L125" s="12"/>
      <c r="M125" s="12"/>
      <c r="N125" s="10"/>
      <c r="O125" s="12"/>
      <c r="P125" s="10"/>
      <c r="Q125" s="10"/>
      <c r="R125" s="10"/>
      <c r="S125" s="10"/>
      <c r="T125" s="12"/>
      <c r="U125" s="12"/>
      <c r="V125" s="2"/>
      <c r="W125" s="12"/>
      <c r="X125" s="12"/>
      <c r="Y125" s="12"/>
      <c r="Z125" s="12"/>
      <c r="AA125" s="12"/>
      <c r="AB125" s="12"/>
      <c r="AC125" s="12"/>
      <c r="AD125" s="12"/>
      <c r="AE125" s="12"/>
      <c r="AF125" s="12"/>
      <c r="AG125" s="12"/>
      <c r="AH125" s="12"/>
      <c r="AI125" s="10"/>
      <c r="AJ125" s="12"/>
      <c r="AK125" s="10"/>
      <c r="AL125" s="10"/>
      <c r="AM125" s="10"/>
      <c r="AN125" s="10"/>
      <c r="AO125" s="12"/>
      <c r="AP125" s="15"/>
      <c r="AQ125" s="15"/>
      <c r="AR125" s="15"/>
      <c r="AT125" s="2"/>
      <c r="AU125" s="118"/>
      <c r="AV125" s="2"/>
      <c r="AW125" s="2"/>
      <c r="AX125" s="2"/>
      <c r="AY125" s="2"/>
      <c r="AZ125" s="2"/>
      <c r="BA125" s="2"/>
      <c r="BB125" s="2"/>
      <c r="BC125" s="2"/>
      <c r="BD125" s="2"/>
      <c r="BE125" s="2"/>
      <c r="BF125" s="2"/>
      <c r="BG125" s="2"/>
      <c r="BH125" s="42"/>
      <c r="BI125" s="2"/>
      <c r="BJ125" s="2"/>
      <c r="BK125" s="42"/>
      <c r="BL125" s="2"/>
      <c r="BM125" s="2"/>
      <c r="BN125" s="2"/>
      <c r="BO125" s="2"/>
      <c r="BP125" s="2"/>
      <c r="BQ125" s="2"/>
      <c r="BR125" s="2"/>
      <c r="BS125" s="2"/>
      <c r="BT125" s="2"/>
      <c r="BU125" s="2"/>
      <c r="BV125" s="2"/>
      <c r="BW125" s="2"/>
      <c r="BX125" s="2"/>
      <c r="BY125" s="2"/>
      <c r="BZ125" s="2"/>
    </row>
    <row r="126" spans="1:78" s="17" customFormat="1">
      <c r="A126" s="2"/>
      <c r="B126" s="12"/>
      <c r="C126" s="12"/>
      <c r="D126" s="12"/>
      <c r="E126" s="12"/>
      <c r="F126" s="12"/>
      <c r="G126" s="12"/>
      <c r="H126" s="12"/>
      <c r="I126" s="12"/>
      <c r="J126" s="12"/>
      <c r="K126" s="12"/>
      <c r="L126" s="12"/>
      <c r="M126" s="12"/>
      <c r="N126" s="10"/>
      <c r="O126" s="12"/>
      <c r="P126" s="10"/>
      <c r="Q126" s="10"/>
      <c r="R126" s="10"/>
      <c r="S126" s="10"/>
      <c r="T126" s="12"/>
      <c r="U126" s="12"/>
      <c r="V126" s="2"/>
      <c r="W126" s="12"/>
      <c r="X126" s="12"/>
      <c r="Y126" s="12"/>
      <c r="Z126" s="12"/>
      <c r="AA126" s="12"/>
      <c r="AB126" s="12"/>
      <c r="AC126" s="12"/>
      <c r="AD126" s="12"/>
      <c r="AE126" s="12"/>
      <c r="AF126" s="12"/>
      <c r="AG126" s="12"/>
      <c r="AH126" s="12"/>
      <c r="AI126" s="10"/>
      <c r="AJ126" s="12"/>
      <c r="AK126" s="10"/>
      <c r="AL126" s="10"/>
      <c r="AM126" s="10"/>
      <c r="AN126" s="10"/>
      <c r="AO126" s="12"/>
      <c r="AP126" s="15"/>
      <c r="AQ126" s="15"/>
      <c r="AR126" s="15"/>
      <c r="AT126" s="2"/>
      <c r="AU126" s="118"/>
      <c r="AV126" s="2"/>
      <c r="AW126" s="2"/>
      <c r="AX126" s="2"/>
      <c r="AY126" s="2"/>
      <c r="AZ126" s="2"/>
      <c r="BA126" s="2"/>
      <c r="BB126" s="2"/>
      <c r="BC126" s="2"/>
      <c r="BD126" s="2"/>
      <c r="BE126" s="2"/>
      <c r="BF126" s="2"/>
      <c r="BG126" s="2"/>
      <c r="BH126" s="42"/>
      <c r="BI126" s="2"/>
      <c r="BJ126" s="2"/>
      <c r="BK126" s="42"/>
      <c r="BL126" s="2"/>
      <c r="BM126" s="2"/>
      <c r="BN126" s="2"/>
      <c r="BO126" s="2"/>
      <c r="BP126" s="2"/>
      <c r="BQ126" s="2"/>
      <c r="BR126" s="2"/>
      <c r="BS126" s="2"/>
      <c r="BT126" s="2"/>
      <c r="BU126" s="2"/>
      <c r="BV126" s="2"/>
      <c r="BW126" s="2"/>
      <c r="BX126" s="2"/>
      <c r="BY126" s="2"/>
      <c r="BZ126" s="2"/>
    </row>
    <row r="127" spans="1:78" s="17" customFormat="1">
      <c r="A127" s="2"/>
      <c r="B127" s="12"/>
      <c r="C127" s="12"/>
      <c r="D127" s="12"/>
      <c r="E127" s="12"/>
      <c r="F127" s="12"/>
      <c r="G127" s="12"/>
      <c r="H127" s="12"/>
      <c r="I127" s="12"/>
      <c r="J127" s="12"/>
      <c r="K127" s="12"/>
      <c r="L127" s="12"/>
      <c r="M127" s="12"/>
      <c r="N127" s="10"/>
      <c r="O127" s="12"/>
      <c r="P127" s="10"/>
      <c r="Q127" s="10"/>
      <c r="R127" s="10"/>
      <c r="S127" s="10"/>
      <c r="T127" s="12"/>
      <c r="U127" s="12"/>
      <c r="V127" s="2"/>
      <c r="W127" s="12"/>
      <c r="X127" s="12"/>
      <c r="Y127" s="12"/>
      <c r="Z127" s="12"/>
      <c r="AA127" s="12"/>
      <c r="AB127" s="12"/>
      <c r="AC127" s="12"/>
      <c r="AD127" s="12"/>
      <c r="AE127" s="12"/>
      <c r="AF127" s="12"/>
      <c r="AG127" s="12"/>
      <c r="AH127" s="12"/>
      <c r="AI127" s="10"/>
      <c r="AJ127" s="12"/>
      <c r="AK127" s="10"/>
      <c r="AL127" s="10"/>
      <c r="AM127" s="10"/>
      <c r="AN127" s="10"/>
      <c r="AO127" s="12"/>
      <c r="AP127" s="15"/>
      <c r="AQ127" s="15"/>
      <c r="AR127" s="15"/>
      <c r="AT127" s="2"/>
      <c r="AU127" s="118"/>
      <c r="AV127" s="2"/>
      <c r="AW127" s="2"/>
      <c r="AX127" s="2"/>
      <c r="AY127" s="2"/>
      <c r="AZ127" s="2"/>
      <c r="BA127" s="2"/>
      <c r="BB127" s="2"/>
      <c r="BC127" s="2"/>
      <c r="BD127" s="2"/>
      <c r="BE127" s="2"/>
      <c r="BF127" s="2"/>
      <c r="BG127" s="2"/>
      <c r="BH127" s="42"/>
      <c r="BI127" s="2"/>
      <c r="BJ127" s="2"/>
      <c r="BK127" s="42"/>
      <c r="BL127" s="2"/>
      <c r="BM127" s="2"/>
      <c r="BN127" s="2"/>
      <c r="BO127" s="2"/>
      <c r="BP127" s="2"/>
      <c r="BQ127" s="2"/>
      <c r="BR127" s="2"/>
      <c r="BS127" s="2"/>
      <c r="BT127" s="2"/>
      <c r="BU127" s="2"/>
      <c r="BV127" s="2"/>
      <c r="BW127" s="2"/>
      <c r="BX127" s="2"/>
      <c r="BY127" s="2"/>
      <c r="BZ127" s="2"/>
    </row>
    <row r="128" spans="1:78" s="17" customFormat="1">
      <c r="A128" s="2"/>
      <c r="B128" s="12"/>
      <c r="C128" s="12"/>
      <c r="D128" s="12"/>
      <c r="E128" s="12"/>
      <c r="F128" s="12"/>
      <c r="G128" s="12"/>
      <c r="H128" s="12"/>
      <c r="I128" s="12"/>
      <c r="J128" s="12"/>
      <c r="K128" s="12"/>
      <c r="L128" s="12"/>
      <c r="M128" s="12"/>
      <c r="N128" s="10"/>
      <c r="O128" s="12"/>
      <c r="P128" s="10"/>
      <c r="Q128" s="10"/>
      <c r="R128" s="10"/>
      <c r="S128" s="10"/>
      <c r="T128" s="12"/>
      <c r="U128" s="12"/>
      <c r="V128" s="2"/>
      <c r="W128" s="12"/>
      <c r="X128" s="12"/>
      <c r="Y128" s="12"/>
      <c r="Z128" s="12"/>
      <c r="AA128" s="12"/>
      <c r="AB128" s="12"/>
      <c r="AC128" s="12"/>
      <c r="AD128" s="12"/>
      <c r="AE128" s="12"/>
      <c r="AF128" s="12"/>
      <c r="AG128" s="12"/>
      <c r="AH128" s="12"/>
      <c r="AI128" s="10"/>
      <c r="AJ128" s="12"/>
      <c r="AK128" s="10"/>
      <c r="AL128" s="10"/>
      <c r="AM128" s="10"/>
      <c r="AN128" s="10"/>
      <c r="AO128" s="12"/>
      <c r="AP128" s="15"/>
      <c r="AQ128" s="15"/>
      <c r="AR128" s="15"/>
      <c r="AT128" s="2"/>
      <c r="AU128" s="118"/>
      <c r="AV128" s="2"/>
      <c r="AW128" s="2"/>
      <c r="AX128" s="2"/>
      <c r="AY128" s="2"/>
      <c r="AZ128" s="2"/>
      <c r="BA128" s="2"/>
      <c r="BB128" s="2"/>
      <c r="BC128" s="2"/>
      <c r="BD128" s="2"/>
      <c r="BE128" s="2"/>
      <c r="BF128" s="2"/>
      <c r="BG128" s="2"/>
      <c r="BH128" s="42"/>
      <c r="BI128" s="2"/>
      <c r="BJ128" s="2"/>
      <c r="BK128" s="42"/>
      <c r="BL128" s="2"/>
      <c r="BM128" s="2"/>
      <c r="BN128" s="2"/>
      <c r="BO128" s="2"/>
      <c r="BP128" s="2"/>
      <c r="BQ128" s="2"/>
      <c r="BR128" s="2"/>
      <c r="BS128" s="2"/>
      <c r="BT128" s="2"/>
      <c r="BU128" s="2"/>
      <c r="BV128" s="2"/>
      <c r="BW128" s="2"/>
      <c r="BX128" s="2"/>
      <c r="BY128" s="2"/>
      <c r="BZ128" s="2"/>
    </row>
    <row r="129" spans="1:78" s="17" customFormat="1">
      <c r="A129" s="2"/>
      <c r="B129" s="12"/>
      <c r="C129" s="12"/>
      <c r="D129" s="12"/>
      <c r="E129" s="12"/>
      <c r="F129" s="12"/>
      <c r="G129" s="12"/>
      <c r="H129" s="12"/>
      <c r="I129" s="12"/>
      <c r="J129" s="12"/>
      <c r="K129" s="12"/>
      <c r="L129" s="12"/>
      <c r="M129" s="12"/>
      <c r="N129" s="10"/>
      <c r="O129" s="12"/>
      <c r="P129" s="10"/>
      <c r="Q129" s="10"/>
      <c r="R129" s="10"/>
      <c r="S129" s="10"/>
      <c r="T129" s="12"/>
      <c r="U129" s="12"/>
      <c r="V129" s="2"/>
      <c r="W129" s="12"/>
      <c r="X129" s="12"/>
      <c r="Y129" s="12"/>
      <c r="Z129" s="12"/>
      <c r="AA129" s="12"/>
      <c r="AB129" s="12"/>
      <c r="AC129" s="12"/>
      <c r="AD129" s="12"/>
      <c r="AE129" s="12"/>
      <c r="AF129" s="12"/>
      <c r="AG129" s="12"/>
      <c r="AH129" s="12"/>
      <c r="AI129" s="10"/>
      <c r="AJ129" s="12"/>
      <c r="AK129" s="10"/>
      <c r="AL129" s="10"/>
      <c r="AM129" s="10"/>
      <c r="AN129" s="10"/>
      <c r="AO129" s="12"/>
      <c r="AP129" s="15"/>
      <c r="AQ129" s="15"/>
      <c r="AR129" s="15"/>
      <c r="AT129" s="2"/>
      <c r="AU129" s="118"/>
      <c r="AV129" s="2"/>
      <c r="AW129" s="2"/>
      <c r="AX129" s="2"/>
      <c r="AY129" s="2"/>
      <c r="AZ129" s="2"/>
      <c r="BA129" s="2"/>
      <c r="BB129" s="2"/>
      <c r="BC129" s="2"/>
      <c r="BD129" s="2"/>
      <c r="BE129" s="2"/>
      <c r="BF129" s="2"/>
      <c r="BG129" s="2"/>
      <c r="BH129" s="42"/>
      <c r="BI129" s="2"/>
      <c r="BJ129" s="2"/>
      <c r="BK129" s="42"/>
      <c r="BL129" s="2"/>
      <c r="BM129" s="2"/>
      <c r="BN129" s="2"/>
      <c r="BO129" s="2"/>
      <c r="BP129" s="2"/>
      <c r="BQ129" s="2"/>
      <c r="BR129" s="2"/>
      <c r="BS129" s="2"/>
      <c r="BT129" s="2"/>
      <c r="BU129" s="2"/>
      <c r="BV129" s="2"/>
      <c r="BW129" s="2"/>
      <c r="BX129" s="2"/>
      <c r="BY129" s="2"/>
      <c r="BZ129" s="2"/>
    </row>
    <row r="130" spans="1:78" s="17" customFormat="1">
      <c r="A130" s="2"/>
      <c r="B130" s="12"/>
      <c r="C130" s="12"/>
      <c r="D130" s="12"/>
      <c r="E130" s="12"/>
      <c r="F130" s="12"/>
      <c r="G130" s="12"/>
      <c r="H130" s="12"/>
      <c r="I130" s="12"/>
      <c r="J130" s="12"/>
      <c r="K130" s="12"/>
      <c r="L130" s="12"/>
      <c r="M130" s="12"/>
      <c r="N130" s="10"/>
      <c r="O130" s="12"/>
      <c r="P130" s="10"/>
      <c r="Q130" s="10"/>
      <c r="R130" s="10"/>
      <c r="S130" s="10"/>
      <c r="T130" s="12"/>
      <c r="U130" s="12"/>
      <c r="V130" s="2"/>
      <c r="W130" s="12"/>
      <c r="X130" s="12"/>
      <c r="Y130" s="12"/>
      <c r="Z130" s="12"/>
      <c r="AA130" s="12"/>
      <c r="AB130" s="12"/>
      <c r="AC130" s="12"/>
      <c r="AD130" s="12"/>
      <c r="AE130" s="12"/>
      <c r="AF130" s="12"/>
      <c r="AG130" s="12"/>
      <c r="AH130" s="12"/>
      <c r="AI130" s="10"/>
      <c r="AJ130" s="12"/>
      <c r="AK130" s="10"/>
      <c r="AL130" s="10"/>
      <c r="AM130" s="10"/>
      <c r="AN130" s="10"/>
      <c r="AO130" s="12"/>
      <c r="AP130" s="15"/>
      <c r="AQ130" s="15"/>
      <c r="AR130" s="15"/>
      <c r="AT130" s="2"/>
      <c r="AU130" s="118"/>
      <c r="AV130" s="2"/>
      <c r="AW130" s="2"/>
      <c r="AX130" s="2"/>
      <c r="AY130" s="2"/>
      <c r="AZ130" s="2"/>
      <c r="BA130" s="2"/>
      <c r="BB130" s="2"/>
      <c r="BC130" s="2"/>
      <c r="BD130" s="2"/>
      <c r="BE130" s="2"/>
      <c r="BF130" s="2"/>
      <c r="BG130" s="2"/>
      <c r="BH130" s="42"/>
      <c r="BI130" s="2"/>
      <c r="BJ130" s="2"/>
      <c r="BK130" s="42"/>
      <c r="BL130" s="2"/>
      <c r="BM130" s="2"/>
      <c r="BN130" s="2"/>
      <c r="BO130" s="2"/>
      <c r="BP130" s="2"/>
      <c r="BQ130" s="2"/>
      <c r="BR130" s="2"/>
      <c r="BS130" s="2"/>
      <c r="BT130" s="2"/>
      <c r="BU130" s="2"/>
      <c r="BV130" s="2"/>
      <c r="BW130" s="2"/>
      <c r="BX130" s="2"/>
      <c r="BY130" s="2"/>
      <c r="BZ130" s="2"/>
    </row>
    <row r="131" spans="1:78" s="17" customFormat="1">
      <c r="A131" s="2"/>
      <c r="B131" s="12"/>
      <c r="C131" s="12"/>
      <c r="D131" s="12"/>
      <c r="E131" s="12"/>
      <c r="F131" s="12"/>
      <c r="G131" s="12"/>
      <c r="H131" s="12"/>
      <c r="I131" s="12"/>
      <c r="J131" s="12"/>
      <c r="K131" s="12"/>
      <c r="L131" s="12"/>
      <c r="M131" s="12"/>
      <c r="N131" s="10"/>
      <c r="O131" s="12"/>
      <c r="P131" s="10"/>
      <c r="Q131" s="10"/>
      <c r="R131" s="10"/>
      <c r="S131" s="10"/>
      <c r="T131" s="12"/>
      <c r="U131" s="12"/>
      <c r="V131" s="2"/>
      <c r="W131" s="12"/>
      <c r="X131" s="12"/>
      <c r="Y131" s="12"/>
      <c r="Z131" s="12"/>
      <c r="AA131" s="12"/>
      <c r="AB131" s="12"/>
      <c r="AC131" s="12"/>
      <c r="AD131" s="12"/>
      <c r="AE131" s="12"/>
      <c r="AF131" s="12"/>
      <c r="AG131" s="12"/>
      <c r="AH131" s="12"/>
      <c r="AI131" s="10"/>
      <c r="AJ131" s="12"/>
      <c r="AK131" s="10"/>
      <c r="AL131" s="10"/>
      <c r="AM131" s="10"/>
      <c r="AN131" s="10"/>
      <c r="AO131" s="12"/>
      <c r="AP131" s="15"/>
      <c r="AQ131" s="15"/>
      <c r="AR131" s="15"/>
      <c r="AT131" s="2"/>
      <c r="AU131" s="118"/>
      <c r="AV131" s="2"/>
      <c r="AW131" s="2"/>
      <c r="AX131" s="2"/>
      <c r="AY131" s="2"/>
      <c r="AZ131" s="2"/>
      <c r="BA131" s="2"/>
      <c r="BB131" s="2"/>
      <c r="BC131" s="2"/>
      <c r="BD131" s="2"/>
      <c r="BE131" s="2"/>
      <c r="BF131" s="2"/>
      <c r="BG131" s="2"/>
      <c r="BH131" s="42"/>
      <c r="BI131" s="2"/>
      <c r="BJ131" s="2"/>
      <c r="BK131" s="42"/>
      <c r="BL131" s="2"/>
      <c r="BM131" s="2"/>
      <c r="BN131" s="2"/>
      <c r="BO131" s="2"/>
      <c r="BP131" s="2"/>
      <c r="BQ131" s="2"/>
      <c r="BR131" s="2"/>
      <c r="BS131" s="2"/>
      <c r="BT131" s="2"/>
      <c r="BU131" s="2"/>
      <c r="BV131" s="2"/>
      <c r="BW131" s="2"/>
      <c r="BX131" s="2"/>
      <c r="BY131" s="2"/>
      <c r="BZ131" s="2"/>
    </row>
    <row r="132" spans="1:78" s="17" customFormat="1">
      <c r="A132" s="2"/>
      <c r="B132" s="12"/>
      <c r="C132" s="12"/>
      <c r="D132" s="12"/>
      <c r="E132" s="12"/>
      <c r="F132" s="12"/>
      <c r="G132" s="12"/>
      <c r="H132" s="12"/>
      <c r="I132" s="12"/>
      <c r="J132" s="12"/>
      <c r="K132" s="12"/>
      <c r="L132" s="12"/>
      <c r="M132" s="12"/>
      <c r="N132" s="10"/>
      <c r="O132" s="12"/>
      <c r="P132" s="10"/>
      <c r="Q132" s="10"/>
      <c r="R132" s="10"/>
      <c r="S132" s="10"/>
      <c r="T132" s="12"/>
      <c r="U132" s="12"/>
      <c r="V132" s="2"/>
      <c r="W132" s="12"/>
      <c r="X132" s="12"/>
      <c r="Y132" s="12"/>
      <c r="Z132" s="12"/>
      <c r="AA132" s="12"/>
      <c r="AB132" s="12"/>
      <c r="AC132" s="12"/>
      <c r="AD132" s="12"/>
      <c r="AE132" s="12"/>
      <c r="AF132" s="12"/>
      <c r="AG132" s="12"/>
      <c r="AH132" s="12"/>
      <c r="AI132" s="10"/>
      <c r="AJ132" s="12"/>
      <c r="AK132" s="10"/>
      <c r="AL132" s="10"/>
      <c r="AM132" s="10"/>
      <c r="AN132" s="10"/>
      <c r="AO132" s="12"/>
      <c r="AP132" s="15"/>
      <c r="AQ132" s="15"/>
      <c r="AR132" s="15"/>
      <c r="AT132" s="2"/>
      <c r="AU132" s="118"/>
      <c r="AV132" s="2"/>
      <c r="AW132" s="2"/>
      <c r="AX132" s="2"/>
      <c r="AY132" s="2"/>
      <c r="AZ132" s="2"/>
      <c r="BA132" s="2"/>
      <c r="BB132" s="2"/>
      <c r="BC132" s="2"/>
      <c r="BD132" s="2"/>
      <c r="BE132" s="2"/>
      <c r="BF132" s="2"/>
      <c r="BG132" s="2"/>
      <c r="BH132" s="42"/>
      <c r="BI132" s="2"/>
      <c r="BJ132" s="2"/>
      <c r="BK132" s="42"/>
      <c r="BL132" s="2"/>
      <c r="BM132" s="2"/>
      <c r="BN132" s="2"/>
      <c r="BO132" s="2"/>
      <c r="BP132" s="2"/>
      <c r="BQ132" s="2"/>
      <c r="BR132" s="2"/>
      <c r="BS132" s="2"/>
      <c r="BT132" s="2"/>
      <c r="BU132" s="2"/>
      <c r="BV132" s="2"/>
      <c r="BW132" s="2"/>
      <c r="BX132" s="2"/>
      <c r="BY132" s="2"/>
      <c r="BZ132" s="2"/>
    </row>
    <row r="133" spans="1:78" s="17" customFormat="1">
      <c r="A133" s="2"/>
      <c r="B133" s="12"/>
      <c r="C133" s="12"/>
      <c r="D133" s="12"/>
      <c r="E133" s="12"/>
      <c r="F133" s="12"/>
      <c r="G133" s="12"/>
      <c r="H133" s="12"/>
      <c r="I133" s="12"/>
      <c r="J133" s="12"/>
      <c r="K133" s="12"/>
      <c r="L133" s="12"/>
      <c r="M133" s="12"/>
      <c r="N133" s="10"/>
      <c r="O133" s="12"/>
      <c r="P133" s="10"/>
      <c r="Q133" s="10"/>
      <c r="R133" s="10"/>
      <c r="S133" s="10"/>
      <c r="T133" s="12"/>
      <c r="U133" s="12"/>
      <c r="V133" s="2"/>
      <c r="W133" s="12"/>
      <c r="X133" s="12"/>
      <c r="Y133" s="12"/>
      <c r="Z133" s="12"/>
      <c r="AA133" s="12"/>
      <c r="AB133" s="12"/>
      <c r="AC133" s="12"/>
      <c r="AD133" s="12"/>
      <c r="AE133" s="12"/>
      <c r="AF133" s="12"/>
      <c r="AG133" s="12"/>
      <c r="AH133" s="12"/>
      <c r="AI133" s="10"/>
      <c r="AJ133" s="12"/>
      <c r="AK133" s="10"/>
      <c r="AL133" s="10"/>
      <c r="AM133" s="10"/>
      <c r="AN133" s="10"/>
      <c r="AO133" s="12"/>
      <c r="AP133" s="15"/>
      <c r="AQ133" s="15"/>
      <c r="AR133" s="15"/>
      <c r="AT133" s="2"/>
      <c r="AU133" s="118"/>
      <c r="AV133" s="2"/>
      <c r="AW133" s="2"/>
      <c r="AX133" s="2"/>
      <c r="AY133" s="2"/>
      <c r="AZ133" s="2"/>
      <c r="BA133" s="2"/>
      <c r="BB133" s="2"/>
      <c r="BC133" s="2"/>
      <c r="BD133" s="2"/>
      <c r="BE133" s="2"/>
      <c r="BF133" s="2"/>
      <c r="BG133" s="2"/>
      <c r="BH133" s="42"/>
      <c r="BI133" s="2"/>
      <c r="BJ133" s="2"/>
      <c r="BK133" s="42"/>
      <c r="BL133" s="2"/>
      <c r="BM133" s="2"/>
      <c r="BN133" s="2"/>
      <c r="BO133" s="2"/>
      <c r="BP133" s="2"/>
      <c r="BQ133" s="2"/>
      <c r="BR133" s="2"/>
      <c r="BS133" s="2"/>
      <c r="BT133" s="2"/>
      <c r="BU133" s="2"/>
      <c r="BV133" s="2"/>
      <c r="BW133" s="2"/>
      <c r="BX133" s="2"/>
      <c r="BY133" s="2"/>
      <c r="BZ133" s="2"/>
    </row>
    <row r="134" spans="1:78" s="17" customFormat="1">
      <c r="A134" s="2"/>
      <c r="B134" s="12"/>
      <c r="C134" s="12"/>
      <c r="D134" s="12"/>
      <c r="E134" s="12"/>
      <c r="F134" s="12"/>
      <c r="G134" s="12"/>
      <c r="H134" s="12"/>
      <c r="I134" s="12"/>
      <c r="J134" s="12"/>
      <c r="K134" s="12"/>
      <c r="L134" s="12"/>
      <c r="M134" s="12"/>
      <c r="N134" s="10"/>
      <c r="O134" s="12"/>
      <c r="P134" s="10"/>
      <c r="Q134" s="10"/>
      <c r="R134" s="10"/>
      <c r="S134" s="10"/>
      <c r="T134" s="12"/>
      <c r="U134" s="12"/>
      <c r="V134" s="2"/>
      <c r="W134" s="12"/>
      <c r="X134" s="12"/>
      <c r="Y134" s="12"/>
      <c r="Z134" s="12"/>
      <c r="AA134" s="12"/>
      <c r="AB134" s="12"/>
      <c r="AC134" s="12"/>
      <c r="AD134" s="12"/>
      <c r="AE134" s="12"/>
      <c r="AF134" s="12"/>
      <c r="AG134" s="12"/>
      <c r="AH134" s="12"/>
      <c r="AI134" s="10"/>
      <c r="AJ134" s="12"/>
      <c r="AK134" s="10"/>
      <c r="AL134" s="10"/>
      <c r="AM134" s="10"/>
      <c r="AN134" s="10"/>
      <c r="AO134" s="12"/>
      <c r="AP134" s="15"/>
      <c r="AQ134" s="15"/>
      <c r="AR134" s="15"/>
      <c r="AT134" s="2"/>
      <c r="AU134" s="118"/>
      <c r="AV134" s="2"/>
      <c r="AW134" s="2"/>
      <c r="AX134" s="2"/>
      <c r="AY134" s="2"/>
      <c r="AZ134" s="2"/>
      <c r="BA134" s="2"/>
      <c r="BB134" s="2"/>
      <c r="BC134" s="2"/>
      <c r="BD134" s="2"/>
      <c r="BE134" s="2"/>
      <c r="BF134" s="2"/>
      <c r="BG134" s="2"/>
      <c r="BH134" s="42"/>
      <c r="BI134" s="2"/>
      <c r="BJ134" s="2"/>
      <c r="BK134" s="42"/>
      <c r="BL134" s="2"/>
      <c r="BM134" s="2"/>
      <c r="BN134" s="2"/>
      <c r="BO134" s="2"/>
      <c r="BP134" s="2"/>
      <c r="BQ134" s="2"/>
      <c r="BR134" s="2"/>
      <c r="BS134" s="2"/>
      <c r="BT134" s="2"/>
      <c r="BU134" s="2"/>
      <c r="BV134" s="2"/>
      <c r="BW134" s="2"/>
      <c r="BX134" s="2"/>
      <c r="BY134" s="2"/>
      <c r="BZ134" s="2"/>
    </row>
    <row r="135" spans="1:78" s="17" customFormat="1">
      <c r="A135" s="2"/>
      <c r="B135" s="12"/>
      <c r="C135" s="12"/>
      <c r="D135" s="12"/>
      <c r="E135" s="12"/>
      <c r="F135" s="12"/>
      <c r="G135" s="12"/>
      <c r="H135" s="12"/>
      <c r="I135" s="12"/>
      <c r="J135" s="12"/>
      <c r="K135" s="12"/>
      <c r="L135" s="12"/>
      <c r="M135" s="12"/>
      <c r="N135" s="10"/>
      <c r="O135" s="12"/>
      <c r="P135" s="10"/>
      <c r="Q135" s="10"/>
      <c r="R135" s="10"/>
      <c r="S135" s="10"/>
      <c r="T135" s="12"/>
      <c r="U135" s="12"/>
      <c r="V135" s="2"/>
      <c r="W135" s="12"/>
      <c r="X135" s="12"/>
      <c r="Y135" s="12"/>
      <c r="Z135" s="12"/>
      <c r="AA135" s="12"/>
      <c r="AB135" s="12"/>
      <c r="AC135" s="12"/>
      <c r="AD135" s="12"/>
      <c r="AE135" s="12"/>
      <c r="AF135" s="12"/>
      <c r="AG135" s="12"/>
      <c r="AH135" s="12"/>
      <c r="AI135" s="10"/>
      <c r="AJ135" s="12"/>
      <c r="AK135" s="10"/>
      <c r="AL135" s="10"/>
      <c r="AM135" s="10"/>
      <c r="AN135" s="10"/>
      <c r="AO135" s="12"/>
      <c r="AP135" s="15"/>
      <c r="AQ135" s="15"/>
      <c r="AR135" s="15"/>
      <c r="AT135" s="2"/>
      <c r="AU135" s="118"/>
      <c r="AV135" s="2"/>
      <c r="AW135" s="2"/>
      <c r="AX135" s="2"/>
      <c r="AY135" s="2"/>
      <c r="AZ135" s="2"/>
      <c r="BA135" s="2"/>
      <c r="BB135" s="2"/>
      <c r="BC135" s="2"/>
      <c r="BD135" s="2"/>
      <c r="BE135" s="2"/>
      <c r="BF135" s="2"/>
      <c r="BG135" s="2"/>
      <c r="BH135" s="42"/>
      <c r="BI135" s="2"/>
      <c r="BJ135" s="2"/>
      <c r="BK135" s="42"/>
      <c r="BL135" s="2"/>
      <c r="BM135" s="2"/>
      <c r="BN135" s="2"/>
      <c r="BO135" s="2"/>
      <c r="BP135" s="2"/>
      <c r="BQ135" s="2"/>
      <c r="BR135" s="2"/>
      <c r="BS135" s="2"/>
      <c r="BT135" s="2"/>
      <c r="BU135" s="2"/>
      <c r="BV135" s="2"/>
      <c r="BW135" s="2"/>
      <c r="BX135" s="2"/>
      <c r="BY135" s="2"/>
      <c r="BZ135" s="2"/>
    </row>
    <row r="136" spans="1:78" s="17" customFormat="1">
      <c r="A136" s="2"/>
      <c r="B136" s="12"/>
      <c r="C136" s="12"/>
      <c r="D136" s="12"/>
      <c r="E136" s="12"/>
      <c r="F136" s="12"/>
      <c r="G136" s="12"/>
      <c r="H136" s="12"/>
      <c r="I136" s="12"/>
      <c r="J136" s="12"/>
      <c r="K136" s="12"/>
      <c r="L136" s="12"/>
      <c r="M136" s="12"/>
      <c r="N136" s="10"/>
      <c r="O136" s="12"/>
      <c r="P136" s="10"/>
      <c r="Q136" s="10"/>
      <c r="R136" s="10"/>
      <c r="S136" s="10"/>
      <c r="T136" s="12"/>
      <c r="U136" s="12"/>
      <c r="V136" s="2"/>
      <c r="W136" s="12"/>
      <c r="X136" s="12"/>
      <c r="Y136" s="12"/>
      <c r="Z136" s="12"/>
      <c r="AA136" s="12"/>
      <c r="AB136" s="12"/>
      <c r="AC136" s="12"/>
      <c r="AD136" s="12"/>
      <c r="AE136" s="12"/>
      <c r="AF136" s="12"/>
      <c r="AG136" s="12"/>
      <c r="AH136" s="12"/>
      <c r="AI136" s="10"/>
      <c r="AJ136" s="12"/>
      <c r="AK136" s="10"/>
      <c r="AL136" s="10"/>
      <c r="AM136" s="10"/>
      <c r="AN136" s="10"/>
      <c r="AO136" s="12"/>
      <c r="AP136" s="15"/>
      <c r="AQ136" s="15"/>
      <c r="AR136" s="15"/>
      <c r="AT136" s="2"/>
      <c r="AU136" s="118"/>
      <c r="AV136" s="2"/>
      <c r="AW136" s="2"/>
      <c r="AX136" s="2"/>
      <c r="AY136" s="2"/>
      <c r="AZ136" s="2"/>
      <c r="BA136" s="2"/>
      <c r="BB136" s="2"/>
      <c r="BC136" s="2"/>
      <c r="BD136" s="2"/>
      <c r="BE136" s="2"/>
      <c r="BF136" s="2"/>
      <c r="BG136" s="2"/>
      <c r="BH136" s="42"/>
      <c r="BI136" s="2"/>
      <c r="BJ136" s="2"/>
      <c r="BK136" s="42"/>
      <c r="BL136" s="2"/>
      <c r="BM136" s="2"/>
      <c r="BN136" s="2"/>
      <c r="BO136" s="2"/>
      <c r="BP136" s="2"/>
      <c r="BQ136" s="2"/>
      <c r="BR136" s="2"/>
      <c r="BS136" s="2"/>
      <c r="BT136" s="2"/>
      <c r="BU136" s="2"/>
      <c r="BV136" s="2"/>
      <c r="BW136" s="2"/>
      <c r="BX136" s="2"/>
      <c r="BY136" s="2"/>
      <c r="BZ136" s="2"/>
    </row>
    <row r="137" spans="1:78" s="17" customFormat="1">
      <c r="A137" s="2"/>
      <c r="B137" s="12"/>
      <c r="C137" s="12"/>
      <c r="D137" s="12"/>
      <c r="E137" s="12"/>
      <c r="F137" s="12"/>
      <c r="G137" s="12"/>
      <c r="H137" s="12"/>
      <c r="I137" s="12"/>
      <c r="J137" s="12"/>
      <c r="K137" s="12"/>
      <c r="L137" s="12"/>
      <c r="M137" s="12"/>
      <c r="N137" s="10"/>
      <c r="O137" s="12"/>
      <c r="P137" s="10"/>
      <c r="Q137" s="10"/>
      <c r="R137" s="10"/>
      <c r="S137" s="10"/>
      <c r="T137" s="12"/>
      <c r="U137" s="12"/>
      <c r="V137" s="2"/>
      <c r="W137" s="12"/>
      <c r="X137" s="12"/>
      <c r="Y137" s="12"/>
      <c r="Z137" s="12"/>
      <c r="AA137" s="12"/>
      <c r="AB137" s="12"/>
      <c r="AC137" s="12"/>
      <c r="AD137" s="12"/>
      <c r="AE137" s="12"/>
      <c r="AF137" s="12"/>
      <c r="AG137" s="12"/>
      <c r="AH137" s="12"/>
      <c r="AI137" s="10"/>
      <c r="AJ137" s="12"/>
      <c r="AK137" s="10"/>
      <c r="AL137" s="10"/>
      <c r="AM137" s="10"/>
      <c r="AN137" s="10"/>
      <c r="AO137" s="12"/>
      <c r="AP137" s="15"/>
      <c r="AQ137" s="15"/>
      <c r="AR137" s="15"/>
      <c r="AT137" s="2"/>
      <c r="AU137" s="118"/>
      <c r="AV137" s="2"/>
      <c r="AW137" s="2"/>
      <c r="AX137" s="2"/>
      <c r="AY137" s="2"/>
      <c r="AZ137" s="2"/>
      <c r="BA137" s="2"/>
      <c r="BB137" s="2"/>
      <c r="BC137" s="2"/>
      <c r="BD137" s="2"/>
      <c r="BE137" s="2"/>
      <c r="BF137" s="2"/>
      <c r="BG137" s="2"/>
      <c r="BH137" s="42"/>
      <c r="BI137" s="2"/>
      <c r="BJ137" s="2"/>
      <c r="BK137" s="42"/>
      <c r="BL137" s="2"/>
      <c r="BM137" s="2"/>
      <c r="BN137" s="2"/>
      <c r="BO137" s="2"/>
      <c r="BP137" s="2"/>
      <c r="BQ137" s="2"/>
      <c r="BR137" s="2"/>
      <c r="BS137" s="2"/>
      <c r="BT137" s="2"/>
      <c r="BU137" s="2"/>
      <c r="BV137" s="2"/>
      <c r="BW137" s="2"/>
      <c r="BX137" s="2"/>
      <c r="BY137" s="2"/>
      <c r="BZ137" s="2"/>
    </row>
    <row r="138" spans="1:78" s="17" customFormat="1">
      <c r="A138" s="2"/>
      <c r="B138" s="12"/>
      <c r="C138" s="12"/>
      <c r="D138" s="12"/>
      <c r="E138" s="12"/>
      <c r="F138" s="12"/>
      <c r="G138" s="12"/>
      <c r="H138" s="12"/>
      <c r="I138" s="12"/>
      <c r="J138" s="12"/>
      <c r="K138" s="12"/>
      <c r="L138" s="12"/>
      <c r="M138" s="12"/>
      <c r="N138" s="10"/>
      <c r="O138" s="12"/>
      <c r="P138" s="10"/>
      <c r="Q138" s="10"/>
      <c r="R138" s="10"/>
      <c r="S138" s="10"/>
      <c r="T138" s="12"/>
      <c r="U138" s="12"/>
      <c r="V138" s="2"/>
      <c r="W138" s="12"/>
      <c r="X138" s="12"/>
      <c r="Y138" s="12"/>
      <c r="Z138" s="12"/>
      <c r="AA138" s="12"/>
      <c r="AB138" s="12"/>
      <c r="AC138" s="12"/>
      <c r="AD138" s="12"/>
      <c r="AE138" s="12"/>
      <c r="AF138" s="12"/>
      <c r="AG138" s="12"/>
      <c r="AH138" s="12"/>
      <c r="AI138" s="10"/>
      <c r="AJ138" s="12"/>
      <c r="AK138" s="10"/>
      <c r="AL138" s="10"/>
      <c r="AM138" s="10"/>
      <c r="AN138" s="10"/>
      <c r="AO138" s="12"/>
      <c r="AP138" s="15"/>
      <c r="AQ138" s="15"/>
      <c r="AR138" s="15"/>
      <c r="AT138" s="2"/>
      <c r="AU138" s="118"/>
      <c r="AV138" s="2"/>
      <c r="AW138" s="2"/>
      <c r="AX138" s="2"/>
      <c r="AY138" s="2"/>
      <c r="AZ138" s="2"/>
      <c r="BA138" s="2"/>
      <c r="BB138" s="2"/>
      <c r="BC138" s="2"/>
      <c r="BD138" s="2"/>
      <c r="BE138" s="2"/>
      <c r="BF138" s="2"/>
      <c r="BG138" s="2"/>
      <c r="BH138" s="42"/>
      <c r="BI138" s="2"/>
      <c r="BJ138" s="2"/>
      <c r="BK138" s="42"/>
      <c r="BL138" s="2"/>
      <c r="BM138" s="2"/>
      <c r="BN138" s="2"/>
      <c r="BO138" s="2"/>
      <c r="BP138" s="2"/>
      <c r="BQ138" s="2"/>
      <c r="BR138" s="2"/>
      <c r="BS138" s="2"/>
      <c r="BT138" s="2"/>
      <c r="BU138" s="2"/>
      <c r="BV138" s="2"/>
      <c r="BW138" s="2"/>
      <c r="BX138" s="2"/>
      <c r="BY138" s="2"/>
      <c r="BZ138" s="2"/>
    </row>
    <row r="139" spans="1:78" s="17" customFormat="1">
      <c r="A139" s="2"/>
      <c r="B139" s="12"/>
      <c r="C139" s="12"/>
      <c r="D139" s="12"/>
      <c r="E139" s="12"/>
      <c r="F139" s="12"/>
      <c r="G139" s="12"/>
      <c r="H139" s="12"/>
      <c r="I139" s="12"/>
      <c r="J139" s="12"/>
      <c r="K139" s="12"/>
      <c r="L139" s="12"/>
      <c r="M139" s="12"/>
      <c r="N139" s="10"/>
      <c r="O139" s="12"/>
      <c r="P139" s="10"/>
      <c r="Q139" s="10"/>
      <c r="R139" s="10"/>
      <c r="S139" s="10"/>
      <c r="T139" s="12"/>
      <c r="U139" s="12"/>
      <c r="V139" s="2"/>
      <c r="W139" s="12"/>
      <c r="X139" s="12"/>
      <c r="Y139" s="12"/>
      <c r="Z139" s="12"/>
      <c r="AA139" s="12"/>
      <c r="AB139" s="12"/>
      <c r="AC139" s="12"/>
      <c r="AD139" s="12"/>
      <c r="AE139" s="12"/>
      <c r="AF139" s="12"/>
      <c r="AG139" s="12"/>
      <c r="AH139" s="12"/>
      <c r="AI139" s="10"/>
      <c r="AJ139" s="12"/>
      <c r="AK139" s="10"/>
      <c r="AL139" s="10"/>
      <c r="AM139" s="10"/>
      <c r="AN139" s="10"/>
      <c r="AO139" s="12"/>
      <c r="AP139" s="15"/>
      <c r="AQ139" s="15"/>
      <c r="AR139" s="15"/>
      <c r="AT139" s="2"/>
      <c r="AU139" s="118"/>
      <c r="AV139" s="2"/>
      <c r="AW139" s="2"/>
      <c r="AX139" s="2"/>
      <c r="AY139" s="2"/>
      <c r="AZ139" s="2"/>
      <c r="BA139" s="2"/>
      <c r="BB139" s="2"/>
      <c r="BC139" s="2"/>
      <c r="BD139" s="2"/>
      <c r="BE139" s="2"/>
      <c r="BF139" s="2"/>
      <c r="BG139" s="2"/>
      <c r="BH139" s="42"/>
      <c r="BI139" s="2"/>
      <c r="BJ139" s="2"/>
      <c r="BK139" s="42"/>
      <c r="BL139" s="2"/>
      <c r="BM139" s="2"/>
      <c r="BN139" s="2"/>
      <c r="BO139" s="2"/>
      <c r="BP139" s="2"/>
      <c r="BQ139" s="2"/>
      <c r="BR139" s="2"/>
      <c r="BS139" s="2"/>
      <c r="BT139" s="2"/>
      <c r="BU139" s="2"/>
      <c r="BV139" s="2"/>
      <c r="BW139" s="2"/>
      <c r="BX139" s="2"/>
      <c r="BY139" s="2"/>
      <c r="BZ139" s="2"/>
    </row>
    <row r="140" spans="1:78" s="17" customFormat="1">
      <c r="A140" s="2"/>
      <c r="B140" s="12"/>
      <c r="C140" s="12"/>
      <c r="D140" s="12"/>
      <c r="E140" s="12"/>
      <c r="F140" s="12"/>
      <c r="G140" s="12"/>
      <c r="H140" s="12"/>
      <c r="I140" s="12"/>
      <c r="J140" s="12"/>
      <c r="K140" s="12"/>
      <c r="L140" s="12"/>
      <c r="M140" s="12"/>
      <c r="N140" s="10"/>
      <c r="O140" s="12"/>
      <c r="P140" s="10"/>
      <c r="Q140" s="10"/>
      <c r="R140" s="10"/>
      <c r="S140" s="10"/>
      <c r="T140" s="12"/>
      <c r="U140" s="12"/>
      <c r="V140" s="2"/>
      <c r="W140" s="12"/>
      <c r="X140" s="12"/>
      <c r="Y140" s="12"/>
      <c r="Z140" s="12"/>
      <c r="AA140" s="12"/>
      <c r="AB140" s="12"/>
      <c r="AC140" s="12"/>
      <c r="AD140" s="12"/>
      <c r="AE140" s="12"/>
      <c r="AF140" s="12"/>
      <c r="AG140" s="12"/>
      <c r="AH140" s="12"/>
      <c r="AI140" s="10"/>
      <c r="AJ140" s="12"/>
      <c r="AK140" s="10"/>
      <c r="AL140" s="10"/>
      <c r="AM140" s="10"/>
      <c r="AN140" s="10"/>
      <c r="AO140" s="12"/>
      <c r="AP140" s="15"/>
      <c r="AQ140" s="15"/>
      <c r="AR140" s="15"/>
      <c r="AT140" s="2"/>
      <c r="AU140" s="118"/>
      <c r="AV140" s="2"/>
      <c r="AW140" s="2"/>
      <c r="AX140" s="2"/>
      <c r="AY140" s="2"/>
      <c r="AZ140" s="2"/>
      <c r="BA140" s="2"/>
      <c r="BB140" s="2"/>
      <c r="BC140" s="2"/>
      <c r="BD140" s="2"/>
      <c r="BE140" s="2"/>
      <c r="BF140" s="2"/>
      <c r="BG140" s="2"/>
      <c r="BH140" s="42"/>
      <c r="BI140" s="2"/>
      <c r="BJ140" s="2"/>
      <c r="BK140" s="42"/>
      <c r="BL140" s="2"/>
      <c r="BM140" s="2"/>
      <c r="BN140" s="2"/>
      <c r="BO140" s="2"/>
      <c r="BP140" s="2"/>
      <c r="BQ140" s="2"/>
      <c r="BR140" s="2"/>
      <c r="BS140" s="2"/>
      <c r="BT140" s="2"/>
      <c r="BU140" s="2"/>
      <c r="BV140" s="2"/>
      <c r="BW140" s="2"/>
      <c r="BX140" s="2"/>
      <c r="BY140" s="2"/>
      <c r="BZ140" s="2"/>
    </row>
    <row r="141" spans="1:78" s="17" customFormat="1">
      <c r="A141" s="2"/>
      <c r="B141" s="12"/>
      <c r="C141" s="12"/>
      <c r="D141" s="12"/>
      <c r="E141" s="12"/>
      <c r="F141" s="12"/>
      <c r="G141" s="12"/>
      <c r="H141" s="12"/>
      <c r="I141" s="12"/>
      <c r="J141" s="12"/>
      <c r="K141" s="12"/>
      <c r="L141" s="12"/>
      <c r="M141" s="12"/>
      <c r="N141" s="10"/>
      <c r="O141" s="12"/>
      <c r="P141" s="10"/>
      <c r="Q141" s="10"/>
      <c r="R141" s="10"/>
      <c r="S141" s="10"/>
      <c r="T141" s="12"/>
      <c r="U141" s="12"/>
      <c r="V141" s="2"/>
      <c r="W141" s="12"/>
      <c r="X141" s="12"/>
      <c r="Y141" s="12"/>
      <c r="Z141" s="12"/>
      <c r="AA141" s="12"/>
      <c r="AB141" s="12"/>
      <c r="AC141" s="12"/>
      <c r="AD141" s="12"/>
      <c r="AE141" s="12"/>
      <c r="AF141" s="12"/>
      <c r="AG141" s="12"/>
      <c r="AH141" s="12"/>
      <c r="AI141" s="10"/>
      <c r="AJ141" s="12"/>
      <c r="AK141" s="10"/>
      <c r="AL141" s="10"/>
      <c r="AM141" s="10"/>
      <c r="AN141" s="10"/>
      <c r="AO141" s="12"/>
      <c r="AP141" s="15"/>
      <c r="AQ141" s="15"/>
      <c r="AR141" s="15"/>
      <c r="AT141" s="2"/>
      <c r="AU141" s="118"/>
      <c r="AV141" s="2"/>
      <c r="AW141" s="2"/>
      <c r="AX141" s="2"/>
      <c r="AY141" s="2"/>
      <c r="AZ141" s="2"/>
      <c r="BA141" s="2"/>
      <c r="BB141" s="2"/>
      <c r="BC141" s="2"/>
      <c r="BD141" s="2"/>
      <c r="BE141" s="2"/>
      <c r="BF141" s="2"/>
      <c r="BG141" s="2"/>
      <c r="BH141" s="42"/>
      <c r="BI141" s="2"/>
      <c r="BJ141" s="2"/>
      <c r="BK141" s="42"/>
      <c r="BL141" s="2"/>
      <c r="BM141" s="2"/>
      <c r="BN141" s="2"/>
      <c r="BO141" s="2"/>
      <c r="BP141" s="2"/>
      <c r="BQ141" s="2"/>
      <c r="BR141" s="2"/>
      <c r="BS141" s="2"/>
      <c r="BT141" s="2"/>
      <c r="BU141" s="2"/>
      <c r="BV141" s="2"/>
      <c r="BW141" s="2"/>
      <c r="BX141" s="2"/>
      <c r="BY141" s="2"/>
      <c r="BZ141" s="2"/>
    </row>
    <row r="142" spans="1:78" s="17" customFormat="1">
      <c r="A142" s="2"/>
      <c r="B142" s="12"/>
      <c r="C142" s="12"/>
      <c r="D142" s="12"/>
      <c r="E142" s="12"/>
      <c r="F142" s="12"/>
      <c r="G142" s="12"/>
      <c r="H142" s="12"/>
      <c r="I142" s="12"/>
      <c r="J142" s="12"/>
      <c r="K142" s="12"/>
      <c r="L142" s="12"/>
      <c r="M142" s="12"/>
      <c r="N142" s="10"/>
      <c r="O142" s="12"/>
      <c r="P142" s="10"/>
      <c r="Q142" s="10"/>
      <c r="R142" s="10"/>
      <c r="S142" s="10"/>
      <c r="T142" s="12"/>
      <c r="U142" s="12"/>
      <c r="V142" s="2"/>
      <c r="W142" s="12"/>
      <c r="X142" s="12"/>
      <c r="Y142" s="12"/>
      <c r="Z142" s="12"/>
      <c r="AA142" s="12"/>
      <c r="AB142" s="12"/>
      <c r="AC142" s="12"/>
      <c r="AD142" s="12"/>
      <c r="AE142" s="12"/>
      <c r="AF142" s="12"/>
      <c r="AG142" s="12"/>
      <c r="AH142" s="12"/>
      <c r="AI142" s="10"/>
      <c r="AJ142" s="12"/>
      <c r="AK142" s="10"/>
      <c r="AL142" s="10"/>
      <c r="AM142" s="10"/>
      <c r="AN142" s="10"/>
      <c r="AO142" s="12"/>
      <c r="AP142" s="15"/>
      <c r="AQ142" s="15"/>
      <c r="AR142" s="15"/>
      <c r="AT142" s="2"/>
      <c r="AU142" s="118"/>
      <c r="AV142" s="2"/>
      <c r="AW142" s="2"/>
      <c r="AX142" s="2"/>
      <c r="AY142" s="2"/>
      <c r="AZ142" s="2"/>
      <c r="BA142" s="2"/>
      <c r="BB142" s="2"/>
      <c r="BC142" s="2"/>
      <c r="BD142" s="2"/>
      <c r="BE142" s="2"/>
      <c r="BF142" s="2"/>
      <c r="BG142" s="2"/>
      <c r="BH142" s="42"/>
      <c r="BI142" s="2"/>
      <c r="BJ142" s="2"/>
      <c r="BK142" s="42"/>
      <c r="BL142" s="2"/>
      <c r="BM142" s="2"/>
      <c r="BN142" s="2"/>
      <c r="BO142" s="2"/>
      <c r="BP142" s="2"/>
      <c r="BQ142" s="2"/>
      <c r="BR142" s="2"/>
      <c r="BS142" s="2"/>
      <c r="BT142" s="2"/>
      <c r="BU142" s="2"/>
      <c r="BV142" s="2"/>
      <c r="BW142" s="2"/>
      <c r="BX142" s="2"/>
      <c r="BY142" s="2"/>
      <c r="BZ142" s="2"/>
    </row>
    <row r="143" spans="1:78" s="17" customFormat="1">
      <c r="A143" s="2"/>
      <c r="B143" s="12"/>
      <c r="C143" s="12"/>
      <c r="D143" s="12"/>
      <c r="E143" s="12"/>
      <c r="F143" s="12"/>
      <c r="G143" s="12"/>
      <c r="H143" s="12"/>
      <c r="I143" s="12"/>
      <c r="J143" s="12"/>
      <c r="K143" s="12"/>
      <c r="L143" s="12"/>
      <c r="M143" s="12"/>
      <c r="N143" s="10"/>
      <c r="O143" s="12"/>
      <c r="P143" s="10"/>
      <c r="Q143" s="10"/>
      <c r="R143" s="10"/>
      <c r="S143" s="10"/>
      <c r="T143" s="12"/>
      <c r="U143" s="12"/>
      <c r="V143" s="2"/>
      <c r="W143" s="12"/>
      <c r="X143" s="12"/>
      <c r="Y143" s="12"/>
      <c r="Z143" s="12"/>
      <c r="AA143" s="12"/>
      <c r="AB143" s="12"/>
      <c r="AC143" s="12"/>
      <c r="AD143" s="12"/>
      <c r="AE143" s="12"/>
      <c r="AF143" s="12"/>
      <c r="AG143" s="12"/>
      <c r="AH143" s="12"/>
      <c r="AI143" s="10"/>
      <c r="AJ143" s="12"/>
      <c r="AK143" s="10"/>
      <c r="AL143" s="10"/>
      <c r="AM143" s="10"/>
      <c r="AN143" s="10"/>
      <c r="AO143" s="12"/>
      <c r="AP143" s="15"/>
      <c r="AQ143" s="15"/>
      <c r="AR143" s="15"/>
      <c r="AT143" s="2"/>
      <c r="AU143" s="118"/>
      <c r="AV143" s="2"/>
      <c r="AW143" s="2"/>
      <c r="AX143" s="2"/>
      <c r="AY143" s="2"/>
      <c r="AZ143" s="2"/>
      <c r="BA143" s="2"/>
      <c r="BB143" s="2"/>
      <c r="BC143" s="2"/>
      <c r="BD143" s="2"/>
      <c r="BE143" s="2"/>
      <c r="BF143" s="2"/>
      <c r="BG143" s="2"/>
      <c r="BH143" s="42"/>
      <c r="BI143" s="2"/>
      <c r="BJ143" s="2"/>
      <c r="BK143" s="42"/>
      <c r="BL143" s="2"/>
      <c r="BM143" s="2"/>
      <c r="BN143" s="2"/>
      <c r="BO143" s="2"/>
      <c r="BP143" s="2"/>
      <c r="BQ143" s="2"/>
      <c r="BR143" s="2"/>
      <c r="BS143" s="2"/>
      <c r="BT143" s="2"/>
      <c r="BU143" s="2"/>
      <c r="BV143" s="2"/>
      <c r="BW143" s="2"/>
      <c r="BX143" s="2"/>
      <c r="BY143" s="2"/>
      <c r="BZ143" s="2"/>
    </row>
    <row r="144" spans="1:78" s="17" customFormat="1">
      <c r="A144" s="2"/>
      <c r="B144" s="12"/>
      <c r="C144" s="12"/>
      <c r="D144" s="12"/>
      <c r="E144" s="12"/>
      <c r="F144" s="12"/>
      <c r="G144" s="12"/>
      <c r="H144" s="12"/>
      <c r="I144" s="12"/>
      <c r="J144" s="12"/>
      <c r="K144" s="12"/>
      <c r="L144" s="12"/>
      <c r="M144" s="12"/>
      <c r="N144" s="10"/>
      <c r="O144" s="12"/>
      <c r="P144" s="10"/>
      <c r="Q144" s="10"/>
      <c r="R144" s="10"/>
      <c r="S144" s="10"/>
      <c r="T144" s="12"/>
      <c r="U144" s="12"/>
      <c r="V144" s="2"/>
      <c r="W144" s="12"/>
      <c r="X144" s="12"/>
      <c r="Y144" s="12"/>
      <c r="Z144" s="12"/>
      <c r="AA144" s="12"/>
      <c r="AB144" s="12"/>
      <c r="AC144" s="12"/>
      <c r="AD144" s="12"/>
      <c r="AE144" s="12"/>
      <c r="AF144" s="12"/>
      <c r="AG144" s="12"/>
      <c r="AH144" s="12"/>
      <c r="AI144" s="10"/>
      <c r="AJ144" s="12"/>
      <c r="AK144" s="10"/>
      <c r="AL144" s="10"/>
      <c r="AM144" s="10"/>
      <c r="AN144" s="10"/>
      <c r="AO144" s="12"/>
      <c r="AP144" s="15"/>
      <c r="AQ144" s="15"/>
      <c r="AR144" s="15"/>
      <c r="AT144" s="2"/>
      <c r="AU144" s="118"/>
      <c r="AV144" s="2"/>
      <c r="AW144" s="2"/>
      <c r="AX144" s="2"/>
      <c r="AY144" s="2"/>
      <c r="AZ144" s="2"/>
      <c r="BA144" s="2"/>
      <c r="BB144" s="2"/>
      <c r="BC144" s="2"/>
      <c r="BD144" s="2"/>
      <c r="BE144" s="2"/>
      <c r="BF144" s="2"/>
      <c r="BG144" s="2"/>
      <c r="BH144" s="42"/>
      <c r="BI144" s="2"/>
      <c r="BJ144" s="2"/>
      <c r="BK144" s="42"/>
      <c r="BL144" s="2"/>
      <c r="BM144" s="2"/>
      <c r="BN144" s="2"/>
      <c r="BO144" s="2"/>
      <c r="BP144" s="2"/>
      <c r="BQ144" s="2"/>
      <c r="BR144" s="2"/>
      <c r="BS144" s="2"/>
      <c r="BT144" s="2"/>
      <c r="BU144" s="2"/>
      <c r="BV144" s="2"/>
      <c r="BW144" s="2"/>
      <c r="BX144" s="2"/>
      <c r="BY144" s="2"/>
      <c r="BZ144" s="2"/>
    </row>
    <row r="145" spans="1:78" s="17" customFormat="1">
      <c r="A145" s="2"/>
      <c r="B145" s="12"/>
      <c r="C145" s="12"/>
      <c r="D145" s="12"/>
      <c r="E145" s="12"/>
      <c r="F145" s="12"/>
      <c r="G145" s="12"/>
      <c r="H145" s="12"/>
      <c r="I145" s="12"/>
      <c r="J145" s="12"/>
      <c r="K145" s="12"/>
      <c r="L145" s="12"/>
      <c r="M145" s="12"/>
      <c r="N145" s="10"/>
      <c r="O145" s="12"/>
      <c r="P145" s="10"/>
      <c r="Q145" s="10"/>
      <c r="R145" s="10"/>
      <c r="S145" s="10"/>
      <c r="T145" s="12"/>
      <c r="U145" s="12"/>
      <c r="V145" s="2"/>
      <c r="W145" s="12"/>
      <c r="X145" s="12"/>
      <c r="Y145" s="12"/>
      <c r="Z145" s="12"/>
      <c r="AA145" s="12"/>
      <c r="AB145" s="12"/>
      <c r="AC145" s="12"/>
      <c r="AD145" s="12"/>
      <c r="AE145" s="12"/>
      <c r="AF145" s="12"/>
      <c r="AG145" s="12"/>
      <c r="AH145" s="12"/>
      <c r="AI145" s="10"/>
      <c r="AJ145" s="12"/>
      <c r="AK145" s="10"/>
      <c r="AL145" s="10"/>
      <c r="AM145" s="10"/>
      <c r="AN145" s="10"/>
      <c r="AO145" s="12"/>
      <c r="AP145" s="15"/>
      <c r="AQ145" s="15"/>
      <c r="AR145" s="15"/>
      <c r="AT145" s="2"/>
      <c r="AU145" s="118"/>
      <c r="AV145" s="2"/>
      <c r="AW145" s="2"/>
      <c r="AX145" s="2"/>
      <c r="AY145" s="2"/>
      <c r="AZ145" s="2"/>
      <c r="BA145" s="2"/>
      <c r="BB145" s="2"/>
      <c r="BC145" s="2"/>
      <c r="BD145" s="2"/>
      <c r="BE145" s="2"/>
      <c r="BF145" s="2"/>
      <c r="BG145" s="2"/>
      <c r="BH145" s="42"/>
      <c r="BI145" s="2"/>
      <c r="BJ145" s="2"/>
      <c r="BK145" s="42"/>
      <c r="BL145" s="2"/>
      <c r="BM145" s="2"/>
      <c r="BN145" s="2"/>
      <c r="BO145" s="2"/>
      <c r="BP145" s="2"/>
      <c r="BQ145" s="2"/>
      <c r="BR145" s="2"/>
      <c r="BS145" s="2"/>
      <c r="BT145" s="2"/>
      <c r="BU145" s="2"/>
      <c r="BV145" s="2"/>
      <c r="BW145" s="2"/>
      <c r="BX145" s="2"/>
      <c r="BY145" s="2"/>
      <c r="BZ145" s="2"/>
    </row>
    <row r="146" spans="1:78" s="17" customFormat="1">
      <c r="A146" s="2"/>
      <c r="B146" s="12"/>
      <c r="C146" s="12"/>
      <c r="D146" s="12"/>
      <c r="E146" s="12"/>
      <c r="F146" s="12"/>
      <c r="G146" s="12"/>
      <c r="H146" s="12"/>
      <c r="I146" s="12"/>
      <c r="J146" s="12"/>
      <c r="K146" s="12"/>
      <c r="L146" s="12"/>
      <c r="M146" s="12"/>
      <c r="N146" s="10"/>
      <c r="O146" s="12"/>
      <c r="P146" s="10"/>
      <c r="Q146" s="10"/>
      <c r="R146" s="10"/>
      <c r="S146" s="10"/>
      <c r="T146" s="12"/>
      <c r="U146" s="12"/>
      <c r="V146" s="2"/>
      <c r="W146" s="12"/>
      <c r="X146" s="12"/>
      <c r="Y146" s="12"/>
      <c r="Z146" s="12"/>
      <c r="AA146" s="12"/>
      <c r="AB146" s="12"/>
      <c r="AC146" s="12"/>
      <c r="AD146" s="12"/>
      <c r="AE146" s="12"/>
      <c r="AF146" s="12"/>
      <c r="AG146" s="12"/>
      <c r="AH146" s="12"/>
      <c r="AI146" s="10"/>
      <c r="AJ146" s="12"/>
      <c r="AK146" s="10"/>
      <c r="AL146" s="10"/>
      <c r="AM146" s="10"/>
      <c r="AN146" s="10"/>
      <c r="AO146" s="12"/>
      <c r="AP146" s="15"/>
      <c r="AQ146" s="15"/>
      <c r="AR146" s="15"/>
      <c r="AT146" s="2"/>
      <c r="AU146" s="118"/>
      <c r="AV146" s="2"/>
      <c r="AW146" s="2"/>
      <c r="AX146" s="2"/>
      <c r="AY146" s="2"/>
      <c r="AZ146" s="2"/>
      <c r="BA146" s="2"/>
      <c r="BB146" s="2"/>
      <c r="BC146" s="2"/>
      <c r="BD146" s="2"/>
      <c r="BE146" s="2"/>
      <c r="BF146" s="2"/>
      <c r="BG146" s="2"/>
      <c r="BH146" s="42"/>
      <c r="BI146" s="2"/>
      <c r="BJ146" s="2"/>
      <c r="BK146" s="42"/>
      <c r="BL146" s="2"/>
      <c r="BM146" s="2"/>
      <c r="BN146" s="2"/>
      <c r="BO146" s="2"/>
      <c r="BP146" s="2"/>
      <c r="BQ146" s="2"/>
      <c r="BR146" s="2"/>
      <c r="BS146" s="2"/>
      <c r="BT146" s="2"/>
      <c r="BU146" s="2"/>
      <c r="BV146" s="2"/>
      <c r="BW146" s="2"/>
      <c r="BX146" s="2"/>
      <c r="BY146" s="2"/>
      <c r="BZ146" s="2"/>
    </row>
    <row r="147" spans="1:78" s="17" customFormat="1">
      <c r="A147" s="2"/>
      <c r="B147" s="12"/>
      <c r="C147" s="12"/>
      <c r="D147" s="12"/>
      <c r="E147" s="12"/>
      <c r="F147" s="12"/>
      <c r="G147" s="12"/>
      <c r="H147" s="12"/>
      <c r="I147" s="12"/>
      <c r="J147" s="12"/>
      <c r="K147" s="12"/>
      <c r="L147" s="12"/>
      <c r="M147" s="12"/>
      <c r="N147" s="10"/>
      <c r="O147" s="12"/>
      <c r="P147" s="10"/>
      <c r="Q147" s="10"/>
      <c r="R147" s="10"/>
      <c r="S147" s="10"/>
      <c r="T147" s="12"/>
      <c r="U147" s="12"/>
      <c r="V147" s="2"/>
      <c r="W147" s="12"/>
      <c r="X147" s="12"/>
      <c r="Y147" s="12"/>
      <c r="Z147" s="12"/>
      <c r="AA147" s="12"/>
      <c r="AB147" s="12"/>
      <c r="AC147" s="12"/>
      <c r="AD147" s="12"/>
      <c r="AE147" s="12"/>
      <c r="AF147" s="12"/>
      <c r="AG147" s="12"/>
      <c r="AH147" s="12"/>
      <c r="AI147" s="10"/>
      <c r="AJ147" s="12"/>
      <c r="AK147" s="10"/>
      <c r="AL147" s="10"/>
      <c r="AM147" s="10"/>
      <c r="AN147" s="10"/>
      <c r="AO147" s="12"/>
      <c r="AP147" s="15"/>
      <c r="AQ147" s="15"/>
      <c r="AR147" s="15"/>
      <c r="AT147" s="2"/>
      <c r="AU147" s="118"/>
      <c r="AV147" s="2"/>
      <c r="AW147" s="2"/>
      <c r="AX147" s="2"/>
      <c r="AY147" s="2"/>
      <c r="AZ147" s="2"/>
      <c r="BA147" s="2"/>
      <c r="BB147" s="2"/>
      <c r="BC147" s="2"/>
      <c r="BD147" s="2"/>
      <c r="BE147" s="2"/>
      <c r="BF147" s="2"/>
      <c r="BG147" s="2"/>
      <c r="BH147" s="42"/>
      <c r="BI147" s="2"/>
      <c r="BJ147" s="2"/>
      <c r="BK147" s="42"/>
      <c r="BL147" s="2"/>
      <c r="BM147" s="2"/>
      <c r="BN147" s="2"/>
      <c r="BO147" s="2"/>
      <c r="BP147" s="2"/>
      <c r="BQ147" s="2"/>
      <c r="BR147" s="2"/>
      <c r="BS147" s="2"/>
      <c r="BT147" s="2"/>
      <c r="BU147" s="2"/>
      <c r="BV147" s="2"/>
      <c r="BW147" s="2"/>
      <c r="BX147" s="2"/>
      <c r="BY147" s="2"/>
      <c r="BZ147" s="2"/>
    </row>
    <row r="148" spans="1:78" s="17" customFormat="1">
      <c r="A148" s="2"/>
      <c r="B148" s="12"/>
      <c r="C148" s="12"/>
      <c r="D148" s="12"/>
      <c r="E148" s="12"/>
      <c r="F148" s="12"/>
      <c r="G148" s="12"/>
      <c r="H148" s="12"/>
      <c r="I148" s="12"/>
      <c r="J148" s="12"/>
      <c r="K148" s="12"/>
      <c r="L148" s="12"/>
      <c r="M148" s="12"/>
      <c r="N148" s="10"/>
      <c r="O148" s="12"/>
      <c r="P148" s="10"/>
      <c r="Q148" s="10"/>
      <c r="R148" s="10"/>
      <c r="S148" s="10"/>
      <c r="T148" s="12"/>
      <c r="U148" s="12"/>
      <c r="V148" s="2"/>
      <c r="W148" s="12"/>
      <c r="X148" s="12"/>
      <c r="Y148" s="12"/>
      <c r="Z148" s="12"/>
      <c r="AA148" s="12"/>
      <c r="AB148" s="12"/>
      <c r="AC148" s="12"/>
      <c r="AD148" s="12"/>
      <c r="AE148" s="12"/>
      <c r="AF148" s="12"/>
      <c r="AG148" s="12"/>
      <c r="AH148" s="12"/>
      <c r="AI148" s="10"/>
      <c r="AJ148" s="12"/>
      <c r="AK148" s="10"/>
      <c r="AL148" s="10"/>
      <c r="AM148" s="10"/>
      <c r="AN148" s="10"/>
      <c r="AO148" s="12"/>
      <c r="AP148" s="15"/>
      <c r="AQ148" s="15"/>
      <c r="AR148" s="15"/>
      <c r="AT148" s="2"/>
      <c r="AU148" s="118"/>
      <c r="AV148" s="2"/>
      <c r="AW148" s="2"/>
      <c r="AX148" s="2"/>
      <c r="AY148" s="2"/>
      <c r="AZ148" s="2"/>
      <c r="BA148" s="2"/>
      <c r="BB148" s="2"/>
      <c r="BC148" s="2"/>
      <c r="BD148" s="2"/>
      <c r="BE148" s="2"/>
      <c r="BF148" s="2"/>
      <c r="BG148" s="2"/>
      <c r="BH148" s="42"/>
      <c r="BI148" s="2"/>
      <c r="BJ148" s="2"/>
      <c r="BK148" s="42"/>
      <c r="BL148" s="2"/>
      <c r="BM148" s="2"/>
      <c r="BN148" s="2"/>
      <c r="BO148" s="2"/>
      <c r="BP148" s="2"/>
      <c r="BQ148" s="2"/>
      <c r="BR148" s="2"/>
      <c r="BS148" s="2"/>
      <c r="BT148" s="2"/>
      <c r="BU148" s="2"/>
      <c r="BV148" s="2"/>
      <c r="BW148" s="2"/>
      <c r="BX148" s="2"/>
      <c r="BY148" s="2"/>
      <c r="BZ148" s="2"/>
    </row>
    <row r="149" spans="1:78" s="17" customFormat="1">
      <c r="A149" s="2"/>
      <c r="B149" s="12"/>
      <c r="C149" s="12"/>
      <c r="D149" s="12"/>
      <c r="E149" s="12"/>
      <c r="F149" s="12"/>
      <c r="G149" s="12"/>
      <c r="H149" s="12"/>
      <c r="I149" s="12"/>
      <c r="J149" s="12"/>
      <c r="K149" s="12"/>
      <c r="L149" s="12"/>
      <c r="M149" s="12"/>
      <c r="N149" s="10"/>
      <c r="O149" s="12"/>
      <c r="P149" s="10"/>
      <c r="Q149" s="10"/>
      <c r="R149" s="10"/>
      <c r="S149" s="10"/>
      <c r="T149" s="12"/>
      <c r="U149" s="12"/>
      <c r="V149" s="2"/>
      <c r="W149" s="12"/>
      <c r="X149" s="12"/>
      <c r="Y149" s="12"/>
      <c r="Z149" s="12"/>
      <c r="AA149" s="12"/>
      <c r="AB149" s="12"/>
      <c r="AC149" s="12"/>
      <c r="AD149" s="12"/>
      <c r="AE149" s="12"/>
      <c r="AF149" s="12"/>
      <c r="AG149" s="12"/>
      <c r="AH149" s="12"/>
      <c r="AI149" s="10"/>
      <c r="AJ149" s="12"/>
      <c r="AK149" s="10"/>
      <c r="AL149" s="10"/>
      <c r="AM149" s="10"/>
      <c r="AN149" s="10"/>
      <c r="AO149" s="12"/>
      <c r="AP149" s="15"/>
      <c r="AQ149" s="15"/>
      <c r="AR149" s="15"/>
      <c r="AT149" s="2"/>
      <c r="AU149" s="118"/>
      <c r="AV149" s="2"/>
      <c r="AW149" s="2"/>
      <c r="AX149" s="2"/>
      <c r="AY149" s="2"/>
      <c r="AZ149" s="2"/>
      <c r="BA149" s="2"/>
      <c r="BB149" s="2"/>
      <c r="BC149" s="2"/>
      <c r="BD149" s="2"/>
      <c r="BE149" s="2"/>
      <c r="BF149" s="2"/>
      <c r="BG149" s="2"/>
      <c r="BH149" s="42"/>
      <c r="BI149" s="2"/>
      <c r="BJ149" s="2"/>
      <c r="BK149" s="42"/>
      <c r="BL149" s="2"/>
      <c r="BM149" s="2"/>
      <c r="BN149" s="2"/>
      <c r="BO149" s="2"/>
      <c r="BP149" s="2"/>
      <c r="BQ149" s="2"/>
      <c r="BR149" s="2"/>
      <c r="BS149" s="2"/>
      <c r="BT149" s="2"/>
      <c r="BU149" s="2"/>
      <c r="BV149" s="2"/>
      <c r="BW149" s="2"/>
      <c r="BX149" s="2"/>
      <c r="BY149" s="2"/>
      <c r="BZ149" s="2"/>
    </row>
    <row r="150" spans="1:78" s="17" customFormat="1">
      <c r="A150" s="2"/>
      <c r="B150" s="12"/>
      <c r="C150" s="12"/>
      <c r="D150" s="12"/>
      <c r="E150" s="12"/>
      <c r="F150" s="12"/>
      <c r="G150" s="12"/>
      <c r="H150" s="12"/>
      <c r="I150" s="12"/>
      <c r="J150" s="12"/>
      <c r="K150" s="12"/>
      <c r="L150" s="12"/>
      <c r="M150" s="12"/>
      <c r="N150" s="10"/>
      <c r="O150" s="12"/>
      <c r="P150" s="10"/>
      <c r="Q150" s="10"/>
      <c r="R150" s="10"/>
      <c r="S150" s="10"/>
      <c r="T150" s="12"/>
      <c r="U150" s="12"/>
      <c r="V150" s="2"/>
      <c r="W150" s="12"/>
      <c r="X150" s="12"/>
      <c r="Y150" s="12"/>
      <c r="Z150" s="12"/>
      <c r="AA150" s="12"/>
      <c r="AB150" s="12"/>
      <c r="AC150" s="12"/>
      <c r="AD150" s="12"/>
      <c r="AE150" s="12"/>
      <c r="AF150" s="12"/>
      <c r="AG150" s="12"/>
      <c r="AH150" s="12"/>
      <c r="AI150" s="10"/>
      <c r="AJ150" s="12"/>
      <c r="AK150" s="10"/>
      <c r="AL150" s="10"/>
      <c r="AM150" s="10"/>
      <c r="AN150" s="10"/>
      <c r="AO150" s="12"/>
      <c r="AP150" s="15"/>
      <c r="AQ150" s="15"/>
      <c r="AR150" s="15"/>
      <c r="AT150" s="2"/>
      <c r="AU150" s="118"/>
      <c r="AV150" s="2"/>
      <c r="AW150" s="2"/>
      <c r="AX150" s="2"/>
      <c r="AY150" s="2"/>
      <c r="AZ150" s="2"/>
      <c r="BA150" s="2"/>
      <c r="BB150" s="2"/>
      <c r="BC150" s="2"/>
      <c r="BD150" s="2"/>
      <c r="BE150" s="2"/>
      <c r="BF150" s="2"/>
      <c r="BG150" s="2"/>
      <c r="BH150" s="42"/>
      <c r="BI150" s="2"/>
      <c r="BJ150" s="2"/>
      <c r="BK150" s="42"/>
      <c r="BL150" s="2"/>
      <c r="BM150" s="2"/>
      <c r="BN150" s="2"/>
      <c r="BO150" s="2"/>
      <c r="BP150" s="2"/>
      <c r="BQ150" s="2"/>
      <c r="BR150" s="2"/>
      <c r="BS150" s="2"/>
      <c r="BT150" s="2"/>
      <c r="BU150" s="2"/>
      <c r="BV150" s="2"/>
      <c r="BW150" s="2"/>
      <c r="BX150" s="2"/>
      <c r="BY150" s="2"/>
      <c r="BZ150" s="2"/>
    </row>
    <row r="151" spans="1:78" s="17" customFormat="1">
      <c r="A151" s="2"/>
      <c r="B151" s="12"/>
      <c r="C151" s="12"/>
      <c r="D151" s="12"/>
      <c r="E151" s="12"/>
      <c r="F151" s="12"/>
      <c r="G151" s="12"/>
      <c r="H151" s="12"/>
      <c r="I151" s="12"/>
      <c r="J151" s="12"/>
      <c r="K151" s="12"/>
      <c r="L151" s="12"/>
      <c r="M151" s="12"/>
      <c r="N151" s="10"/>
      <c r="O151" s="12"/>
      <c r="P151" s="10"/>
      <c r="Q151" s="10"/>
      <c r="R151" s="10"/>
      <c r="S151" s="10"/>
      <c r="T151" s="12"/>
      <c r="U151" s="12"/>
      <c r="V151" s="2"/>
      <c r="W151" s="12"/>
      <c r="X151" s="12"/>
      <c r="Y151" s="12"/>
      <c r="Z151" s="12"/>
      <c r="AA151" s="12"/>
      <c r="AB151" s="12"/>
      <c r="AC151" s="12"/>
      <c r="AD151" s="12"/>
      <c r="AE151" s="12"/>
      <c r="AF151" s="12"/>
      <c r="AG151" s="12"/>
      <c r="AH151" s="12"/>
      <c r="AI151" s="10"/>
      <c r="AJ151" s="12"/>
      <c r="AK151" s="10"/>
      <c r="AL151" s="10"/>
      <c r="AM151" s="10"/>
      <c r="AN151" s="10"/>
      <c r="AO151" s="12"/>
      <c r="AP151" s="15"/>
      <c r="AQ151" s="15"/>
      <c r="AR151" s="15"/>
      <c r="AT151" s="2"/>
      <c r="AU151" s="118"/>
      <c r="AV151" s="2"/>
      <c r="AW151" s="2"/>
      <c r="AX151" s="2"/>
      <c r="AY151" s="2"/>
      <c r="AZ151" s="2"/>
      <c r="BA151" s="2"/>
      <c r="BB151" s="2"/>
      <c r="BC151" s="2"/>
      <c r="BD151" s="2"/>
      <c r="BE151" s="2"/>
      <c r="BF151" s="2"/>
      <c r="BG151" s="2"/>
      <c r="BH151" s="42"/>
      <c r="BI151" s="2"/>
      <c r="BJ151" s="2"/>
      <c r="BK151" s="42"/>
      <c r="BL151" s="2"/>
      <c r="BM151" s="2"/>
      <c r="BN151" s="2"/>
      <c r="BO151" s="2"/>
      <c r="BP151" s="2"/>
      <c r="BQ151" s="2"/>
      <c r="BR151" s="2"/>
      <c r="BS151" s="2"/>
      <c r="BT151" s="2"/>
      <c r="BU151" s="2"/>
      <c r="BV151" s="2"/>
      <c r="BW151" s="2"/>
      <c r="BX151" s="2"/>
      <c r="BY151" s="2"/>
      <c r="BZ151" s="2"/>
    </row>
    <row r="152" spans="1:78" s="17" customFormat="1">
      <c r="A152" s="2"/>
      <c r="B152" s="12"/>
      <c r="C152" s="12"/>
      <c r="D152" s="12"/>
      <c r="E152" s="12"/>
      <c r="F152" s="12"/>
      <c r="G152" s="12"/>
      <c r="H152" s="12"/>
      <c r="I152" s="12"/>
      <c r="J152" s="12"/>
      <c r="K152" s="12"/>
      <c r="L152" s="12"/>
      <c r="M152" s="12"/>
      <c r="N152" s="10"/>
      <c r="O152" s="12"/>
      <c r="P152" s="10"/>
      <c r="Q152" s="10"/>
      <c r="R152" s="10"/>
      <c r="S152" s="10"/>
      <c r="T152" s="12"/>
      <c r="U152" s="12"/>
      <c r="V152" s="2"/>
      <c r="W152" s="12"/>
      <c r="X152" s="12"/>
      <c r="Y152" s="12"/>
      <c r="Z152" s="12"/>
      <c r="AA152" s="12"/>
      <c r="AB152" s="12"/>
      <c r="AC152" s="12"/>
      <c r="AD152" s="12"/>
      <c r="AE152" s="12"/>
      <c r="AF152" s="12"/>
      <c r="AG152" s="12"/>
      <c r="AH152" s="12"/>
      <c r="AI152" s="10"/>
      <c r="AJ152" s="12"/>
      <c r="AK152" s="10"/>
      <c r="AL152" s="10"/>
      <c r="AM152" s="10"/>
      <c r="AN152" s="10"/>
      <c r="AO152" s="12"/>
      <c r="AP152" s="15"/>
      <c r="AQ152" s="15"/>
      <c r="AR152" s="15"/>
      <c r="AT152" s="2"/>
      <c r="AU152" s="118"/>
      <c r="AV152" s="2"/>
      <c r="AW152" s="2"/>
      <c r="AX152" s="2"/>
      <c r="AY152" s="2"/>
      <c r="AZ152" s="2"/>
      <c r="BA152" s="2"/>
      <c r="BB152" s="2"/>
      <c r="BC152" s="2"/>
      <c r="BD152" s="2"/>
      <c r="BE152" s="2"/>
      <c r="BF152" s="2"/>
      <c r="BG152" s="2"/>
      <c r="BH152" s="42"/>
      <c r="BI152" s="2"/>
      <c r="BJ152" s="2"/>
      <c r="BK152" s="42"/>
      <c r="BL152" s="2"/>
      <c r="BM152" s="2"/>
      <c r="BN152" s="2"/>
      <c r="BO152" s="2"/>
      <c r="BP152" s="2"/>
      <c r="BQ152" s="2"/>
      <c r="BR152" s="2"/>
      <c r="BS152" s="2"/>
      <c r="BT152" s="2"/>
      <c r="BU152" s="2"/>
      <c r="BV152" s="2"/>
      <c r="BW152" s="2"/>
      <c r="BX152" s="2"/>
      <c r="BY152" s="2"/>
      <c r="BZ152" s="2"/>
    </row>
    <row r="153" spans="1:78" s="17" customFormat="1">
      <c r="A153" s="2"/>
      <c r="B153" s="12"/>
      <c r="C153" s="12"/>
      <c r="D153" s="12"/>
      <c r="E153" s="12"/>
      <c r="F153" s="12"/>
      <c r="G153" s="12"/>
      <c r="H153" s="12"/>
      <c r="I153" s="12"/>
      <c r="J153" s="12"/>
      <c r="K153" s="12"/>
      <c r="L153" s="12"/>
      <c r="M153" s="12"/>
      <c r="N153" s="10"/>
      <c r="O153" s="12"/>
      <c r="P153" s="10"/>
      <c r="Q153" s="10"/>
      <c r="R153" s="10"/>
      <c r="S153" s="10"/>
      <c r="T153" s="12"/>
      <c r="U153" s="12"/>
      <c r="V153" s="2"/>
      <c r="W153" s="12"/>
      <c r="X153" s="12"/>
      <c r="Y153" s="12"/>
      <c r="Z153" s="12"/>
      <c r="AA153" s="12"/>
      <c r="AB153" s="12"/>
      <c r="AC153" s="12"/>
      <c r="AD153" s="12"/>
      <c r="AE153" s="12"/>
      <c r="AF153" s="12"/>
      <c r="AG153" s="12"/>
      <c r="AH153" s="12"/>
      <c r="AI153" s="10"/>
      <c r="AJ153" s="12"/>
      <c r="AK153" s="10"/>
      <c r="AL153" s="10"/>
      <c r="AM153" s="10"/>
      <c r="AN153" s="10"/>
      <c r="AO153" s="12"/>
      <c r="AP153" s="15"/>
      <c r="AQ153" s="15"/>
      <c r="AR153" s="15"/>
      <c r="AT153" s="2"/>
      <c r="AU153" s="118"/>
      <c r="AV153" s="2"/>
      <c r="AW153" s="2"/>
      <c r="AX153" s="2"/>
      <c r="AY153" s="2"/>
      <c r="AZ153" s="2"/>
      <c r="BA153" s="2"/>
      <c r="BB153" s="2"/>
      <c r="BC153" s="2"/>
      <c r="BD153" s="2"/>
      <c r="BE153" s="2"/>
      <c r="BF153" s="2"/>
      <c r="BG153" s="2"/>
      <c r="BH153" s="42"/>
      <c r="BI153" s="2"/>
      <c r="BJ153" s="2"/>
      <c r="BK153" s="42"/>
      <c r="BL153" s="2"/>
      <c r="BM153" s="2"/>
      <c r="BN153" s="2"/>
      <c r="BO153" s="2"/>
      <c r="BP153" s="2"/>
      <c r="BQ153" s="2"/>
      <c r="BR153" s="2"/>
      <c r="BS153" s="2"/>
      <c r="BT153" s="2"/>
      <c r="BU153" s="2"/>
      <c r="BV153" s="2"/>
      <c r="BW153" s="2"/>
      <c r="BX153" s="2"/>
      <c r="BY153" s="2"/>
      <c r="BZ153" s="2"/>
    </row>
    <row r="154" spans="1:78" s="17" customFormat="1">
      <c r="A154" s="2"/>
      <c r="B154" s="12"/>
      <c r="C154" s="12"/>
      <c r="D154" s="12"/>
      <c r="E154" s="12"/>
      <c r="F154" s="12"/>
      <c r="G154" s="12"/>
      <c r="H154" s="12"/>
      <c r="I154" s="12"/>
      <c r="J154" s="12"/>
      <c r="K154" s="12"/>
      <c r="L154" s="12"/>
      <c r="M154" s="12"/>
      <c r="N154" s="10"/>
      <c r="O154" s="12"/>
      <c r="P154" s="10"/>
      <c r="Q154" s="10"/>
      <c r="R154" s="10"/>
      <c r="S154" s="10"/>
      <c r="T154" s="12"/>
      <c r="U154" s="12"/>
      <c r="V154" s="2"/>
      <c r="W154" s="12"/>
      <c r="X154" s="12"/>
      <c r="Y154" s="12"/>
      <c r="Z154" s="12"/>
      <c r="AA154" s="12"/>
      <c r="AB154" s="12"/>
      <c r="AC154" s="12"/>
      <c r="AD154" s="12"/>
      <c r="AE154" s="12"/>
      <c r="AF154" s="12"/>
      <c r="AG154" s="12"/>
      <c r="AH154" s="12"/>
      <c r="AI154" s="10"/>
      <c r="AJ154" s="12"/>
      <c r="AK154" s="10"/>
      <c r="AL154" s="10"/>
      <c r="AM154" s="10"/>
      <c r="AN154" s="10"/>
      <c r="AO154" s="12"/>
      <c r="AP154" s="15"/>
      <c r="AQ154" s="15"/>
      <c r="AR154" s="15"/>
      <c r="AT154" s="2"/>
      <c r="AU154" s="118"/>
      <c r="AV154" s="2"/>
      <c r="AW154" s="2"/>
      <c r="AX154" s="2"/>
      <c r="AY154" s="2"/>
      <c r="AZ154" s="2"/>
      <c r="BA154" s="2"/>
      <c r="BB154" s="2"/>
      <c r="BC154" s="2"/>
      <c r="BD154" s="2"/>
      <c r="BE154" s="2"/>
      <c r="BF154" s="2"/>
      <c r="BG154" s="2"/>
      <c r="BH154" s="42"/>
      <c r="BI154" s="2"/>
      <c r="BJ154" s="2"/>
      <c r="BK154" s="42"/>
      <c r="BL154" s="2"/>
      <c r="BM154" s="2"/>
      <c r="BN154" s="2"/>
      <c r="BO154" s="2"/>
      <c r="BP154" s="2"/>
      <c r="BQ154" s="2"/>
      <c r="BR154" s="2"/>
      <c r="BS154" s="2"/>
      <c r="BT154" s="2"/>
      <c r="BU154" s="2"/>
      <c r="BV154" s="2"/>
      <c r="BW154" s="2"/>
      <c r="BX154" s="2"/>
      <c r="BY154" s="2"/>
      <c r="BZ154" s="2"/>
    </row>
    <row r="155" spans="1:78" s="17" customFormat="1">
      <c r="A155" s="2"/>
      <c r="B155" s="12"/>
      <c r="C155" s="12"/>
      <c r="D155" s="12"/>
      <c r="E155" s="12"/>
      <c r="F155" s="12"/>
      <c r="G155" s="12"/>
      <c r="H155" s="12"/>
      <c r="I155" s="12"/>
      <c r="J155" s="12"/>
      <c r="K155" s="12"/>
      <c r="L155" s="12"/>
      <c r="M155" s="12"/>
      <c r="N155" s="10"/>
      <c r="O155" s="12"/>
      <c r="P155" s="10"/>
      <c r="Q155" s="10"/>
      <c r="R155" s="10"/>
      <c r="S155" s="10"/>
      <c r="T155" s="12"/>
      <c r="U155" s="12"/>
      <c r="V155" s="2"/>
      <c r="W155" s="12"/>
      <c r="X155" s="12"/>
      <c r="Y155" s="12"/>
      <c r="Z155" s="12"/>
      <c r="AA155" s="12"/>
      <c r="AB155" s="12"/>
      <c r="AC155" s="12"/>
      <c r="AD155" s="12"/>
      <c r="AE155" s="12"/>
      <c r="AF155" s="12"/>
      <c r="AG155" s="12"/>
      <c r="AH155" s="12"/>
      <c r="AI155" s="10"/>
      <c r="AJ155" s="12"/>
      <c r="AK155" s="10"/>
      <c r="AL155" s="10"/>
      <c r="AM155" s="10"/>
      <c r="AN155" s="10"/>
      <c r="AO155" s="12"/>
      <c r="AP155" s="15"/>
      <c r="AQ155" s="15"/>
      <c r="AR155" s="15"/>
      <c r="AT155" s="2"/>
      <c r="AU155" s="118"/>
      <c r="AV155" s="2"/>
      <c r="AW155" s="2"/>
      <c r="AX155" s="2"/>
      <c r="AY155" s="2"/>
      <c r="AZ155" s="2"/>
      <c r="BA155" s="2"/>
      <c r="BB155" s="2"/>
      <c r="BC155" s="2"/>
      <c r="BD155" s="2"/>
      <c r="BE155" s="2"/>
      <c r="BF155" s="2"/>
      <c r="BG155" s="2"/>
      <c r="BH155" s="42"/>
      <c r="BI155" s="2"/>
      <c r="BJ155" s="2"/>
      <c r="BK155" s="42"/>
      <c r="BL155" s="2"/>
      <c r="BM155" s="2"/>
      <c r="BN155" s="2"/>
      <c r="BO155" s="2"/>
      <c r="BP155" s="2"/>
      <c r="BQ155" s="2"/>
      <c r="BR155" s="2"/>
      <c r="BS155" s="2"/>
      <c r="BT155" s="2"/>
      <c r="BU155" s="2"/>
      <c r="BV155" s="2"/>
      <c r="BW155" s="2"/>
      <c r="BX155" s="2"/>
      <c r="BY155" s="2"/>
      <c r="BZ155" s="2"/>
    </row>
    <row r="156" spans="1:78" s="17" customFormat="1">
      <c r="A156" s="2"/>
      <c r="B156" s="12"/>
      <c r="C156" s="12"/>
      <c r="D156" s="12"/>
      <c r="E156" s="12"/>
      <c r="F156" s="12"/>
      <c r="G156" s="12"/>
      <c r="H156" s="12"/>
      <c r="I156" s="12"/>
      <c r="J156" s="12"/>
      <c r="K156" s="12"/>
      <c r="L156" s="12"/>
      <c r="M156" s="12"/>
      <c r="N156" s="10"/>
      <c r="O156" s="12"/>
      <c r="P156" s="10"/>
      <c r="Q156" s="10"/>
      <c r="R156" s="10"/>
      <c r="S156" s="10"/>
      <c r="T156" s="12"/>
      <c r="U156" s="12"/>
      <c r="V156" s="2"/>
      <c r="W156" s="12"/>
      <c r="X156" s="12"/>
      <c r="Y156" s="12"/>
      <c r="Z156" s="12"/>
      <c r="AA156" s="12"/>
      <c r="AB156" s="12"/>
      <c r="AC156" s="12"/>
      <c r="AD156" s="12"/>
      <c r="AE156" s="12"/>
      <c r="AF156" s="12"/>
      <c r="AG156" s="12"/>
      <c r="AH156" s="12"/>
      <c r="AI156" s="10"/>
      <c r="AJ156" s="12"/>
      <c r="AK156" s="10"/>
      <c r="AL156" s="10"/>
      <c r="AM156" s="10"/>
      <c r="AN156" s="10"/>
      <c r="AO156" s="12"/>
      <c r="AP156" s="15"/>
      <c r="AQ156" s="15"/>
      <c r="AR156" s="15"/>
      <c r="AT156" s="2"/>
      <c r="AU156" s="118"/>
      <c r="AV156" s="2"/>
      <c r="AW156" s="2"/>
      <c r="AX156" s="2"/>
      <c r="AY156" s="2"/>
      <c r="AZ156" s="2"/>
      <c r="BA156" s="2"/>
      <c r="BB156" s="2"/>
      <c r="BC156" s="2"/>
      <c r="BD156" s="2"/>
      <c r="BE156" s="2"/>
      <c r="BF156" s="2"/>
      <c r="BG156" s="2"/>
      <c r="BH156" s="42"/>
      <c r="BI156" s="2"/>
      <c r="BJ156" s="2"/>
      <c r="BK156" s="42"/>
      <c r="BL156" s="2"/>
      <c r="BM156" s="2"/>
      <c r="BN156" s="2"/>
      <c r="BO156" s="2"/>
      <c r="BP156" s="2"/>
      <c r="BQ156" s="2"/>
      <c r="BR156" s="2"/>
      <c r="BS156" s="2"/>
      <c r="BT156" s="2"/>
      <c r="BU156" s="2"/>
      <c r="BV156" s="2"/>
      <c r="BW156" s="2"/>
      <c r="BX156" s="2"/>
      <c r="BY156" s="2"/>
      <c r="BZ156" s="2"/>
    </row>
    <row r="157" spans="1:78" s="17" customFormat="1">
      <c r="A157" s="2"/>
      <c r="B157" s="12"/>
      <c r="C157" s="12"/>
      <c r="D157" s="12"/>
      <c r="E157" s="12"/>
      <c r="F157" s="12"/>
      <c r="G157" s="12"/>
      <c r="H157" s="12"/>
      <c r="I157" s="12"/>
      <c r="J157" s="12"/>
      <c r="K157" s="12"/>
      <c r="L157" s="12"/>
      <c r="M157" s="12"/>
      <c r="N157" s="10"/>
      <c r="O157" s="12"/>
      <c r="P157" s="10"/>
      <c r="Q157" s="10"/>
      <c r="R157" s="10"/>
      <c r="S157" s="10"/>
      <c r="T157" s="12"/>
      <c r="U157" s="12"/>
      <c r="V157" s="2"/>
      <c r="W157" s="12"/>
      <c r="X157" s="12"/>
      <c r="Y157" s="12"/>
      <c r="Z157" s="12"/>
      <c r="AA157" s="12"/>
      <c r="AB157" s="12"/>
      <c r="AC157" s="12"/>
      <c r="AD157" s="12"/>
      <c r="AE157" s="12"/>
      <c r="AF157" s="12"/>
      <c r="AG157" s="12"/>
      <c r="AH157" s="12"/>
      <c r="AI157" s="10"/>
      <c r="AJ157" s="12"/>
      <c r="AK157" s="10"/>
      <c r="AL157" s="10"/>
      <c r="AM157" s="10"/>
      <c r="AN157" s="10"/>
      <c r="AO157" s="12"/>
      <c r="AP157" s="15"/>
      <c r="AQ157" s="15"/>
      <c r="AR157" s="15"/>
      <c r="AT157" s="2"/>
      <c r="AU157" s="118"/>
      <c r="AV157" s="2"/>
      <c r="AW157" s="2"/>
      <c r="AX157" s="2"/>
      <c r="AY157" s="2"/>
      <c r="AZ157" s="2"/>
      <c r="BA157" s="2"/>
      <c r="BB157" s="2"/>
      <c r="BC157" s="2"/>
      <c r="BD157" s="2"/>
      <c r="BE157" s="2"/>
      <c r="BF157" s="2"/>
      <c r="BG157" s="2"/>
      <c r="BH157" s="42"/>
      <c r="BI157" s="2"/>
      <c r="BJ157" s="2"/>
      <c r="BK157" s="42"/>
      <c r="BL157" s="2"/>
      <c r="BM157" s="2"/>
      <c r="BN157" s="2"/>
      <c r="BO157" s="2"/>
      <c r="BP157" s="2"/>
      <c r="BQ157" s="2"/>
      <c r="BR157" s="2"/>
      <c r="BS157" s="2"/>
      <c r="BT157" s="2"/>
      <c r="BU157" s="2"/>
      <c r="BV157" s="2"/>
      <c r="BW157" s="2"/>
      <c r="BX157" s="2"/>
      <c r="BY157" s="2"/>
      <c r="BZ157" s="2"/>
    </row>
    <row r="158" spans="1:78" s="17" customFormat="1">
      <c r="A158" s="2"/>
      <c r="B158" s="12"/>
      <c r="C158" s="12"/>
      <c r="D158" s="12"/>
      <c r="E158" s="12"/>
      <c r="F158" s="12"/>
      <c r="G158" s="12"/>
      <c r="H158" s="12"/>
      <c r="I158" s="12"/>
      <c r="J158" s="12"/>
      <c r="K158" s="12"/>
      <c r="L158" s="12"/>
      <c r="M158" s="12"/>
      <c r="N158" s="10"/>
      <c r="O158" s="12"/>
      <c r="P158" s="10"/>
      <c r="Q158" s="10"/>
      <c r="R158" s="10"/>
      <c r="S158" s="10"/>
      <c r="T158" s="12"/>
      <c r="U158" s="12"/>
      <c r="V158" s="2"/>
      <c r="W158" s="12"/>
      <c r="X158" s="12"/>
      <c r="Y158" s="12"/>
      <c r="Z158" s="12"/>
      <c r="AA158" s="12"/>
      <c r="AB158" s="12"/>
      <c r="AC158" s="12"/>
      <c r="AD158" s="12"/>
      <c r="AE158" s="12"/>
      <c r="AF158" s="12"/>
      <c r="AG158" s="12"/>
      <c r="AH158" s="12"/>
      <c r="AI158" s="10"/>
      <c r="AJ158" s="12"/>
      <c r="AK158" s="10"/>
      <c r="AL158" s="10"/>
      <c r="AM158" s="10"/>
      <c r="AN158" s="10"/>
      <c r="AO158" s="12"/>
      <c r="AP158" s="15"/>
      <c r="AQ158" s="15"/>
      <c r="AR158" s="15"/>
      <c r="AT158" s="2"/>
      <c r="AU158" s="118"/>
      <c r="AV158" s="2"/>
      <c r="AW158" s="2"/>
      <c r="AX158" s="2"/>
      <c r="AY158" s="2"/>
      <c r="AZ158" s="2"/>
      <c r="BA158" s="2"/>
      <c r="BB158" s="2"/>
      <c r="BC158" s="2"/>
      <c r="BD158" s="2"/>
      <c r="BE158" s="2"/>
      <c r="BF158" s="2"/>
      <c r="BG158" s="2"/>
      <c r="BH158" s="42"/>
      <c r="BI158" s="2"/>
      <c r="BJ158" s="2"/>
      <c r="BK158" s="42"/>
      <c r="BL158" s="2"/>
      <c r="BM158" s="2"/>
      <c r="BN158" s="2"/>
      <c r="BO158" s="2"/>
      <c r="BP158" s="2"/>
      <c r="BQ158" s="2"/>
      <c r="BR158" s="2"/>
      <c r="BS158" s="2"/>
      <c r="BT158" s="2"/>
      <c r="BU158" s="2"/>
      <c r="BV158" s="2"/>
      <c r="BW158" s="2"/>
      <c r="BX158" s="2"/>
      <c r="BY158" s="2"/>
      <c r="BZ158" s="2"/>
    </row>
    <row r="159" spans="1:78" s="17" customFormat="1">
      <c r="A159" s="2"/>
      <c r="B159" s="12"/>
      <c r="C159" s="12"/>
      <c r="D159" s="12"/>
      <c r="E159" s="12"/>
      <c r="F159" s="12"/>
      <c r="G159" s="12"/>
      <c r="H159" s="12"/>
      <c r="I159" s="12"/>
      <c r="J159" s="12"/>
      <c r="K159" s="12"/>
      <c r="L159" s="12"/>
      <c r="M159" s="12"/>
      <c r="N159" s="10"/>
      <c r="O159" s="12"/>
      <c r="P159" s="10"/>
      <c r="Q159" s="10"/>
      <c r="R159" s="10"/>
      <c r="S159" s="10"/>
      <c r="T159" s="12"/>
      <c r="U159" s="12"/>
      <c r="V159" s="2"/>
      <c r="W159" s="12"/>
      <c r="X159" s="12"/>
      <c r="Y159" s="12"/>
      <c r="Z159" s="12"/>
      <c r="AA159" s="12"/>
      <c r="AB159" s="12"/>
      <c r="AC159" s="12"/>
      <c r="AD159" s="12"/>
      <c r="AE159" s="12"/>
      <c r="AF159" s="12"/>
      <c r="AG159" s="12"/>
      <c r="AH159" s="12"/>
      <c r="AI159" s="10"/>
      <c r="AJ159" s="12"/>
      <c r="AK159" s="10"/>
      <c r="AL159" s="10"/>
      <c r="AM159" s="10"/>
      <c r="AN159" s="10"/>
      <c r="AO159" s="12"/>
      <c r="AP159" s="15"/>
      <c r="AQ159" s="15"/>
      <c r="AR159" s="15"/>
      <c r="AT159" s="2"/>
      <c r="AU159" s="118"/>
      <c r="AV159" s="2"/>
      <c r="AW159" s="2"/>
      <c r="AX159" s="2"/>
      <c r="AY159" s="2"/>
      <c r="AZ159" s="2"/>
      <c r="BA159" s="2"/>
      <c r="BB159" s="2"/>
      <c r="BC159" s="2"/>
      <c r="BD159" s="2"/>
      <c r="BE159" s="2"/>
      <c r="BF159" s="2"/>
      <c r="BG159" s="2"/>
      <c r="BH159" s="42"/>
      <c r="BI159" s="2"/>
      <c r="BJ159" s="2"/>
      <c r="BK159" s="42"/>
      <c r="BL159" s="2"/>
      <c r="BM159" s="2"/>
      <c r="BN159" s="2"/>
      <c r="BO159" s="2"/>
      <c r="BP159" s="2"/>
      <c r="BQ159" s="2"/>
      <c r="BR159" s="2"/>
      <c r="BS159" s="2"/>
      <c r="BT159" s="2"/>
      <c r="BU159" s="2"/>
      <c r="BV159" s="2"/>
      <c r="BW159" s="2"/>
      <c r="BX159" s="2"/>
      <c r="BY159" s="2"/>
      <c r="BZ159" s="2"/>
    </row>
    <row r="160" spans="1:78" s="17" customFormat="1">
      <c r="A160" s="2"/>
      <c r="B160" s="12"/>
      <c r="C160" s="12"/>
      <c r="D160" s="12"/>
      <c r="E160" s="12"/>
      <c r="F160" s="12"/>
      <c r="G160" s="12"/>
      <c r="H160" s="12"/>
      <c r="I160" s="12"/>
      <c r="J160" s="12"/>
      <c r="K160" s="12"/>
      <c r="L160" s="12"/>
      <c r="M160" s="12"/>
      <c r="N160" s="10"/>
      <c r="O160" s="12"/>
      <c r="P160" s="10"/>
      <c r="Q160" s="10"/>
      <c r="R160" s="10"/>
      <c r="S160" s="10"/>
      <c r="T160" s="12"/>
      <c r="U160" s="12"/>
      <c r="V160" s="2"/>
      <c r="W160" s="12"/>
      <c r="X160" s="12"/>
      <c r="Y160" s="12"/>
      <c r="Z160" s="12"/>
      <c r="AA160" s="12"/>
      <c r="AB160" s="12"/>
      <c r="AC160" s="12"/>
      <c r="AD160" s="12"/>
      <c r="AE160" s="12"/>
      <c r="AF160" s="12"/>
      <c r="AG160" s="12"/>
      <c r="AH160" s="12"/>
      <c r="AI160" s="10"/>
      <c r="AJ160" s="12"/>
      <c r="AK160" s="10"/>
      <c r="AL160" s="10"/>
      <c r="AM160" s="10"/>
      <c r="AN160" s="10"/>
      <c r="AO160" s="12"/>
      <c r="AP160" s="15"/>
      <c r="AQ160" s="15"/>
      <c r="AR160" s="15"/>
      <c r="AT160" s="2"/>
      <c r="AU160" s="118"/>
      <c r="AV160" s="2"/>
      <c r="AW160" s="2"/>
      <c r="AX160" s="2"/>
      <c r="AY160" s="2"/>
      <c r="AZ160" s="2"/>
      <c r="BA160" s="2"/>
      <c r="BB160" s="2"/>
      <c r="BC160" s="2"/>
      <c r="BD160" s="2"/>
      <c r="BE160" s="2"/>
      <c r="BF160" s="2"/>
      <c r="BG160" s="2"/>
      <c r="BH160" s="42"/>
      <c r="BI160" s="2"/>
      <c r="BJ160" s="2"/>
      <c r="BK160" s="42"/>
      <c r="BL160" s="2"/>
      <c r="BM160" s="2"/>
      <c r="BN160" s="2"/>
      <c r="BO160" s="2"/>
      <c r="BP160" s="2"/>
      <c r="BQ160" s="2"/>
      <c r="BR160" s="2"/>
      <c r="BS160" s="2"/>
      <c r="BT160" s="2"/>
      <c r="BU160" s="2"/>
      <c r="BV160" s="2"/>
      <c r="BW160" s="2"/>
      <c r="BX160" s="2"/>
      <c r="BY160" s="2"/>
      <c r="BZ160" s="2"/>
    </row>
    <row r="161" spans="1:78" s="17" customFormat="1">
      <c r="A161" s="2"/>
      <c r="B161" s="12"/>
      <c r="C161" s="12"/>
      <c r="D161" s="12"/>
      <c r="E161" s="12"/>
      <c r="F161" s="12"/>
      <c r="G161" s="12"/>
      <c r="H161" s="12"/>
      <c r="I161" s="12"/>
      <c r="J161" s="12"/>
      <c r="K161" s="12"/>
      <c r="L161" s="12"/>
      <c r="M161" s="12"/>
      <c r="N161" s="10"/>
      <c r="O161" s="12"/>
      <c r="P161" s="10"/>
      <c r="Q161" s="10"/>
      <c r="R161" s="10"/>
      <c r="S161" s="10"/>
      <c r="T161" s="12"/>
      <c r="U161" s="12"/>
      <c r="V161" s="2"/>
      <c r="W161" s="12"/>
      <c r="X161" s="12"/>
      <c r="Y161" s="12"/>
      <c r="Z161" s="12"/>
      <c r="AA161" s="12"/>
      <c r="AB161" s="12"/>
      <c r="AC161" s="12"/>
      <c r="AD161" s="12"/>
      <c r="AE161" s="12"/>
      <c r="AF161" s="12"/>
      <c r="AG161" s="12"/>
      <c r="AH161" s="12"/>
      <c r="AI161" s="10"/>
      <c r="AJ161" s="12"/>
      <c r="AK161" s="10"/>
      <c r="AL161" s="10"/>
      <c r="AM161" s="10"/>
      <c r="AN161" s="10"/>
      <c r="AO161" s="12"/>
      <c r="AP161" s="15"/>
      <c r="AQ161" s="15"/>
      <c r="AR161" s="15"/>
      <c r="AT161" s="2"/>
      <c r="AU161" s="118"/>
      <c r="AV161" s="2"/>
      <c r="AW161" s="2"/>
      <c r="AX161" s="2"/>
      <c r="AY161" s="2"/>
      <c r="AZ161" s="2"/>
      <c r="BA161" s="2"/>
      <c r="BB161" s="2"/>
      <c r="BC161" s="2"/>
      <c r="BD161" s="2"/>
      <c r="BE161" s="2"/>
      <c r="BF161" s="2"/>
      <c r="BG161" s="2"/>
      <c r="BH161" s="42"/>
      <c r="BI161" s="2"/>
      <c r="BJ161" s="2"/>
      <c r="BK161" s="42"/>
      <c r="BL161" s="2"/>
      <c r="BM161" s="2"/>
      <c r="BN161" s="2"/>
      <c r="BO161" s="2"/>
      <c r="BP161" s="2"/>
      <c r="BQ161" s="2"/>
      <c r="BR161" s="2"/>
      <c r="BS161" s="2"/>
      <c r="BT161" s="2"/>
      <c r="BU161" s="2"/>
      <c r="BV161" s="2"/>
      <c r="BW161" s="2"/>
      <c r="BX161" s="2"/>
      <c r="BY161" s="2"/>
      <c r="BZ161" s="2"/>
    </row>
    <row r="162" spans="1:78" s="17" customFormat="1">
      <c r="A162" s="2"/>
      <c r="B162" s="12"/>
      <c r="C162" s="12"/>
      <c r="D162" s="12"/>
      <c r="E162" s="12"/>
      <c r="F162" s="12"/>
      <c r="G162" s="12"/>
      <c r="H162" s="12"/>
      <c r="I162" s="12"/>
      <c r="J162" s="12"/>
      <c r="K162" s="12"/>
      <c r="L162" s="12"/>
      <c r="M162" s="12"/>
      <c r="N162" s="10"/>
      <c r="O162" s="12"/>
      <c r="P162" s="10"/>
      <c r="Q162" s="10"/>
      <c r="R162" s="10"/>
      <c r="S162" s="10"/>
      <c r="T162" s="12"/>
      <c r="U162" s="12"/>
      <c r="V162" s="2"/>
      <c r="W162" s="12"/>
      <c r="X162" s="12"/>
      <c r="Y162" s="12"/>
      <c r="Z162" s="12"/>
      <c r="AA162" s="12"/>
      <c r="AB162" s="12"/>
      <c r="AC162" s="12"/>
      <c r="AD162" s="12"/>
      <c r="AE162" s="12"/>
      <c r="AF162" s="12"/>
      <c r="AG162" s="12"/>
      <c r="AH162" s="12"/>
      <c r="AI162" s="10"/>
      <c r="AJ162" s="12"/>
      <c r="AK162" s="10"/>
      <c r="AL162" s="10"/>
      <c r="AM162" s="10"/>
      <c r="AN162" s="10"/>
      <c r="AO162" s="12"/>
      <c r="AP162" s="15"/>
      <c r="AQ162" s="15"/>
      <c r="AR162" s="15"/>
      <c r="AT162" s="2"/>
      <c r="AU162" s="118"/>
      <c r="AV162" s="2"/>
      <c r="AW162" s="2"/>
      <c r="AX162" s="2"/>
      <c r="AY162" s="2"/>
      <c r="AZ162" s="2"/>
      <c r="BA162" s="2"/>
      <c r="BB162" s="2"/>
      <c r="BC162" s="2"/>
      <c r="BD162" s="2"/>
      <c r="BE162" s="2"/>
      <c r="BF162" s="2"/>
      <c r="BG162" s="2"/>
      <c r="BH162" s="42"/>
      <c r="BI162" s="2"/>
      <c r="BJ162" s="2"/>
      <c r="BK162" s="42"/>
      <c r="BL162" s="2"/>
      <c r="BM162" s="2"/>
      <c r="BN162" s="2"/>
      <c r="BO162" s="2"/>
      <c r="BP162" s="2"/>
      <c r="BQ162" s="2"/>
      <c r="BR162" s="2"/>
      <c r="BS162" s="2"/>
      <c r="BT162" s="2"/>
      <c r="BU162" s="2"/>
      <c r="BV162" s="2"/>
      <c r="BW162" s="2"/>
      <c r="BX162" s="2"/>
      <c r="BY162" s="2"/>
      <c r="BZ162" s="2"/>
    </row>
    <row r="163" spans="1:78" s="17" customFormat="1">
      <c r="A163" s="2"/>
      <c r="B163" s="12"/>
      <c r="C163" s="12"/>
      <c r="D163" s="12"/>
      <c r="E163" s="12"/>
      <c r="F163" s="12"/>
      <c r="G163" s="12"/>
      <c r="H163" s="12"/>
      <c r="I163" s="12"/>
      <c r="J163" s="12"/>
      <c r="K163" s="12"/>
      <c r="L163" s="12"/>
      <c r="M163" s="12"/>
      <c r="N163" s="10"/>
      <c r="O163" s="12"/>
      <c r="P163" s="10"/>
      <c r="Q163" s="10"/>
      <c r="R163" s="10"/>
      <c r="S163" s="10"/>
      <c r="T163" s="12"/>
      <c r="U163" s="12"/>
      <c r="V163" s="2"/>
      <c r="W163" s="12"/>
      <c r="X163" s="12"/>
      <c r="Y163" s="12"/>
      <c r="Z163" s="12"/>
      <c r="AA163" s="12"/>
      <c r="AB163" s="12"/>
      <c r="AC163" s="12"/>
      <c r="AD163" s="12"/>
      <c r="AE163" s="12"/>
      <c r="AF163" s="12"/>
      <c r="AG163" s="12"/>
      <c r="AH163" s="12"/>
      <c r="AI163" s="10"/>
      <c r="AJ163" s="12"/>
      <c r="AK163" s="10"/>
      <c r="AL163" s="10"/>
      <c r="AM163" s="10"/>
      <c r="AN163" s="10"/>
      <c r="AO163" s="12"/>
      <c r="AP163" s="15"/>
      <c r="AQ163" s="15"/>
      <c r="AR163" s="15"/>
      <c r="AT163" s="2"/>
      <c r="AU163" s="118"/>
      <c r="AV163" s="2"/>
      <c r="AW163" s="2"/>
      <c r="AX163" s="2"/>
      <c r="AY163" s="2"/>
      <c r="AZ163" s="2"/>
      <c r="BA163" s="2"/>
      <c r="BB163" s="2"/>
      <c r="BC163" s="2"/>
      <c r="BD163" s="2"/>
      <c r="BE163" s="2"/>
      <c r="BF163" s="2"/>
      <c r="BG163" s="2"/>
      <c r="BH163" s="42"/>
      <c r="BI163" s="2"/>
      <c r="BJ163" s="2"/>
      <c r="BK163" s="42"/>
      <c r="BL163" s="2"/>
      <c r="BM163" s="2"/>
      <c r="BN163" s="2"/>
      <c r="BO163" s="2"/>
      <c r="BP163" s="2"/>
      <c r="BQ163" s="2"/>
      <c r="BR163" s="2"/>
      <c r="BS163" s="2"/>
      <c r="BT163" s="2"/>
      <c r="BU163" s="2"/>
      <c r="BV163" s="2"/>
      <c r="BW163" s="2"/>
      <c r="BX163" s="2"/>
      <c r="BY163" s="2"/>
      <c r="BZ163" s="2"/>
    </row>
    <row r="164" spans="1:78" s="17" customFormat="1">
      <c r="A164" s="2"/>
      <c r="B164" s="12"/>
      <c r="C164" s="12"/>
      <c r="D164" s="12"/>
      <c r="E164" s="12"/>
      <c r="F164" s="12"/>
      <c r="G164" s="12"/>
      <c r="H164" s="12"/>
      <c r="I164" s="12"/>
      <c r="J164" s="12"/>
      <c r="K164" s="12"/>
      <c r="L164" s="12"/>
      <c r="M164" s="12"/>
      <c r="N164" s="10"/>
      <c r="O164" s="12"/>
      <c r="P164" s="10"/>
      <c r="Q164" s="10"/>
      <c r="R164" s="10"/>
      <c r="S164" s="10"/>
      <c r="T164" s="12"/>
      <c r="U164" s="12"/>
      <c r="V164" s="2"/>
      <c r="W164" s="12"/>
      <c r="X164" s="12"/>
      <c r="Y164" s="12"/>
      <c r="Z164" s="12"/>
      <c r="AA164" s="12"/>
      <c r="AB164" s="12"/>
      <c r="AC164" s="12"/>
      <c r="AD164" s="12"/>
      <c r="AE164" s="12"/>
      <c r="AF164" s="12"/>
      <c r="AG164" s="12"/>
      <c r="AH164" s="12"/>
      <c r="AI164" s="10"/>
      <c r="AJ164" s="12"/>
      <c r="AK164" s="10"/>
      <c r="AL164" s="10"/>
      <c r="AM164" s="10"/>
      <c r="AN164" s="10"/>
      <c r="AO164" s="12"/>
      <c r="AP164" s="15"/>
      <c r="AQ164" s="15"/>
      <c r="AR164" s="15"/>
      <c r="AT164" s="2"/>
      <c r="AU164" s="118"/>
      <c r="AV164" s="2"/>
      <c r="AW164" s="2"/>
      <c r="AX164" s="2"/>
      <c r="AY164" s="2"/>
      <c r="AZ164" s="2"/>
      <c r="BA164" s="2"/>
      <c r="BB164" s="2"/>
      <c r="BC164" s="2"/>
      <c r="BD164" s="2"/>
      <c r="BE164" s="2"/>
      <c r="BF164" s="2"/>
      <c r="BG164" s="2"/>
      <c r="BH164" s="42"/>
      <c r="BI164" s="2"/>
      <c r="BJ164" s="2"/>
      <c r="BK164" s="42"/>
      <c r="BL164" s="2"/>
      <c r="BM164" s="2"/>
      <c r="BN164" s="2"/>
      <c r="BO164" s="2"/>
      <c r="BP164" s="2"/>
      <c r="BQ164" s="2"/>
      <c r="BR164" s="2"/>
      <c r="BS164" s="2"/>
      <c r="BT164" s="2"/>
      <c r="BU164" s="2"/>
      <c r="BV164" s="2"/>
      <c r="BW164" s="2"/>
      <c r="BX164" s="2"/>
      <c r="BY164" s="2"/>
      <c r="BZ164" s="2"/>
    </row>
    <row r="165" spans="1:78" s="17" customFormat="1">
      <c r="A165" s="2"/>
      <c r="B165" s="12"/>
      <c r="C165" s="12"/>
      <c r="D165" s="12"/>
      <c r="E165" s="12"/>
      <c r="F165" s="12"/>
      <c r="G165" s="12"/>
      <c r="H165" s="12"/>
      <c r="I165" s="12"/>
      <c r="J165" s="12"/>
      <c r="K165" s="12"/>
      <c r="L165" s="12"/>
      <c r="M165" s="12"/>
      <c r="N165" s="10"/>
      <c r="O165" s="12"/>
      <c r="P165" s="10"/>
      <c r="Q165" s="10"/>
      <c r="R165" s="10"/>
      <c r="S165" s="10"/>
      <c r="T165" s="12"/>
      <c r="U165" s="12"/>
      <c r="V165" s="2"/>
      <c r="W165" s="12"/>
      <c r="X165" s="12"/>
      <c r="Y165" s="12"/>
      <c r="Z165" s="12"/>
      <c r="AA165" s="12"/>
      <c r="AB165" s="12"/>
      <c r="AC165" s="12"/>
      <c r="AD165" s="12"/>
      <c r="AE165" s="12"/>
      <c r="AF165" s="12"/>
      <c r="AG165" s="12"/>
      <c r="AH165" s="12"/>
      <c r="AI165" s="10"/>
      <c r="AJ165" s="12"/>
      <c r="AK165" s="10"/>
      <c r="AL165" s="10"/>
      <c r="AM165" s="10"/>
      <c r="AN165" s="10"/>
      <c r="AO165" s="12"/>
      <c r="AP165" s="15"/>
      <c r="AQ165" s="15"/>
      <c r="AR165" s="15"/>
      <c r="AT165" s="2"/>
      <c r="AU165" s="118"/>
      <c r="AV165" s="2"/>
      <c r="AW165" s="2"/>
      <c r="AX165" s="2"/>
      <c r="AY165" s="2"/>
      <c r="AZ165" s="2"/>
      <c r="BA165" s="2"/>
      <c r="BB165" s="2"/>
      <c r="BC165" s="2"/>
      <c r="BD165" s="2"/>
      <c r="BE165" s="2"/>
      <c r="BF165" s="2"/>
      <c r="BG165" s="2"/>
      <c r="BH165" s="42"/>
      <c r="BI165" s="2"/>
      <c r="BJ165" s="2"/>
      <c r="BK165" s="42"/>
      <c r="BL165" s="2"/>
      <c r="BM165" s="2"/>
      <c r="BN165" s="2"/>
      <c r="BO165" s="2"/>
      <c r="BP165" s="2"/>
      <c r="BQ165" s="2"/>
      <c r="BR165" s="2"/>
      <c r="BS165" s="2"/>
      <c r="BT165" s="2"/>
      <c r="BU165" s="2"/>
      <c r="BV165" s="2"/>
      <c r="BW165" s="2"/>
      <c r="BX165" s="2"/>
      <c r="BY165" s="2"/>
      <c r="BZ165" s="2"/>
    </row>
    <row r="166" spans="1:78" s="17" customFormat="1">
      <c r="A166" s="2"/>
      <c r="B166" s="12"/>
      <c r="C166" s="12"/>
      <c r="D166" s="12"/>
      <c r="E166" s="12"/>
      <c r="F166" s="12"/>
      <c r="G166" s="12"/>
      <c r="H166" s="12"/>
      <c r="I166" s="12"/>
      <c r="J166" s="12"/>
      <c r="K166" s="12"/>
      <c r="L166" s="12"/>
      <c r="M166" s="12"/>
      <c r="N166" s="10"/>
      <c r="O166" s="12"/>
      <c r="P166" s="10"/>
      <c r="Q166" s="10"/>
      <c r="R166" s="10"/>
      <c r="S166" s="10"/>
      <c r="T166" s="12"/>
      <c r="U166" s="12"/>
      <c r="V166" s="2"/>
      <c r="W166" s="12"/>
      <c r="X166" s="12"/>
      <c r="Y166" s="12"/>
      <c r="Z166" s="12"/>
      <c r="AA166" s="12"/>
      <c r="AB166" s="12"/>
      <c r="AC166" s="12"/>
      <c r="AD166" s="12"/>
      <c r="AE166" s="12"/>
      <c r="AF166" s="12"/>
      <c r="AG166" s="12"/>
      <c r="AH166" s="12"/>
      <c r="AI166" s="10"/>
      <c r="AJ166" s="12"/>
      <c r="AK166" s="10"/>
      <c r="AL166" s="10"/>
      <c r="AM166" s="10"/>
      <c r="AN166" s="10"/>
      <c r="AO166" s="12"/>
      <c r="AP166" s="15"/>
      <c r="AQ166" s="15"/>
      <c r="AR166" s="15"/>
      <c r="AT166" s="2"/>
      <c r="AU166" s="118"/>
      <c r="AV166" s="2"/>
      <c r="AW166" s="2"/>
      <c r="AX166" s="2"/>
      <c r="AY166" s="2"/>
      <c r="AZ166" s="2"/>
      <c r="BA166" s="2"/>
      <c r="BB166" s="2"/>
      <c r="BC166" s="2"/>
      <c r="BD166" s="2"/>
      <c r="BE166" s="2"/>
      <c r="BF166" s="2"/>
      <c r="BG166" s="2"/>
      <c r="BH166" s="42"/>
      <c r="BI166" s="2"/>
      <c r="BJ166" s="2"/>
      <c r="BK166" s="42"/>
      <c r="BL166" s="2"/>
      <c r="BM166" s="2"/>
      <c r="BN166" s="2"/>
      <c r="BO166" s="2"/>
      <c r="BP166" s="2"/>
      <c r="BQ166" s="2"/>
      <c r="BR166" s="2"/>
      <c r="BS166" s="2"/>
      <c r="BT166" s="2"/>
      <c r="BU166" s="2"/>
      <c r="BV166" s="2"/>
      <c r="BW166" s="2"/>
      <c r="BX166" s="2"/>
      <c r="BY166" s="2"/>
      <c r="BZ166" s="2"/>
    </row>
    <row r="167" spans="1:78" s="17" customFormat="1">
      <c r="A167" s="2"/>
      <c r="B167" s="12"/>
      <c r="C167" s="12"/>
      <c r="D167" s="12"/>
      <c r="E167" s="12"/>
      <c r="F167" s="12"/>
      <c r="G167" s="12"/>
      <c r="H167" s="12"/>
      <c r="I167" s="12"/>
      <c r="J167" s="12"/>
      <c r="K167" s="12"/>
      <c r="L167" s="12"/>
      <c r="M167" s="12"/>
      <c r="N167" s="10"/>
      <c r="O167" s="12"/>
      <c r="P167" s="10"/>
      <c r="Q167" s="10"/>
      <c r="R167" s="10"/>
      <c r="S167" s="10"/>
      <c r="T167" s="12"/>
      <c r="U167" s="12"/>
      <c r="V167" s="2"/>
      <c r="W167" s="12"/>
      <c r="X167" s="12"/>
      <c r="Y167" s="12"/>
      <c r="Z167" s="12"/>
      <c r="AA167" s="12"/>
      <c r="AB167" s="12"/>
      <c r="AC167" s="12"/>
      <c r="AD167" s="12"/>
      <c r="AE167" s="12"/>
      <c r="AF167" s="12"/>
      <c r="AG167" s="12"/>
      <c r="AH167" s="12"/>
      <c r="AI167" s="10"/>
      <c r="AJ167" s="12"/>
      <c r="AK167" s="10"/>
      <c r="AL167" s="10"/>
      <c r="AM167" s="10"/>
      <c r="AN167" s="10"/>
      <c r="AO167" s="12"/>
      <c r="AP167" s="15"/>
      <c r="AQ167" s="15"/>
      <c r="AR167" s="15"/>
      <c r="AT167" s="2"/>
      <c r="AU167" s="118"/>
      <c r="AV167" s="2"/>
      <c r="AW167" s="2"/>
      <c r="AX167" s="2"/>
      <c r="AY167" s="2"/>
      <c r="AZ167" s="2"/>
      <c r="BA167" s="2"/>
      <c r="BB167" s="2"/>
      <c r="BC167" s="2"/>
      <c r="BD167" s="2"/>
      <c r="BE167" s="2"/>
      <c r="BF167" s="2"/>
      <c r="BG167" s="2"/>
      <c r="BH167" s="42"/>
      <c r="BI167" s="2"/>
      <c r="BJ167" s="2"/>
      <c r="BK167" s="42"/>
      <c r="BL167" s="2"/>
      <c r="BM167" s="2"/>
      <c r="BN167" s="2"/>
      <c r="BO167" s="2"/>
      <c r="BP167" s="2"/>
      <c r="BQ167" s="2"/>
      <c r="BR167" s="2"/>
      <c r="BS167" s="2"/>
      <c r="BT167" s="2"/>
      <c r="BU167" s="2"/>
      <c r="BV167" s="2"/>
      <c r="BW167" s="2"/>
      <c r="BX167" s="2"/>
      <c r="BY167" s="2"/>
      <c r="BZ167" s="2"/>
    </row>
    <row r="168" spans="1:78" s="17" customFormat="1">
      <c r="A168" s="2"/>
      <c r="B168" s="12"/>
      <c r="C168" s="12"/>
      <c r="D168" s="12"/>
      <c r="E168" s="12"/>
      <c r="F168" s="12"/>
      <c r="G168" s="12"/>
      <c r="H168" s="12"/>
      <c r="I168" s="12"/>
      <c r="J168" s="12"/>
      <c r="K168" s="12"/>
      <c r="L168" s="12"/>
      <c r="M168" s="12"/>
      <c r="N168" s="10"/>
      <c r="O168" s="12"/>
      <c r="P168" s="10"/>
      <c r="Q168" s="10"/>
      <c r="R168" s="10"/>
      <c r="S168" s="10"/>
      <c r="T168" s="12"/>
      <c r="U168" s="12"/>
      <c r="V168" s="2"/>
      <c r="W168" s="12"/>
      <c r="X168" s="12"/>
      <c r="Y168" s="12"/>
      <c r="Z168" s="12"/>
      <c r="AA168" s="12"/>
      <c r="AB168" s="12"/>
      <c r="AC168" s="12"/>
      <c r="AD168" s="12"/>
      <c r="AE168" s="12"/>
      <c r="AF168" s="12"/>
      <c r="AG168" s="12"/>
      <c r="AH168" s="12"/>
      <c r="AI168" s="10"/>
      <c r="AJ168" s="12"/>
      <c r="AK168" s="10"/>
      <c r="AL168" s="10"/>
      <c r="AM168" s="10"/>
      <c r="AN168" s="10"/>
      <c r="AO168" s="12"/>
      <c r="AP168" s="15"/>
      <c r="AQ168" s="15"/>
      <c r="AR168" s="15"/>
      <c r="AT168" s="2"/>
      <c r="AU168" s="118"/>
      <c r="AV168" s="2"/>
      <c r="AW168" s="2"/>
      <c r="AX168" s="2"/>
      <c r="AY168" s="2"/>
      <c r="AZ168" s="2"/>
      <c r="BA168" s="2"/>
      <c r="BB168" s="2"/>
      <c r="BC168" s="2"/>
      <c r="BD168" s="2"/>
      <c r="BE168" s="2"/>
      <c r="BF168" s="2"/>
      <c r="BG168" s="2"/>
      <c r="BH168" s="42"/>
      <c r="BI168" s="2"/>
      <c r="BJ168" s="2"/>
      <c r="BK168" s="42"/>
      <c r="BL168" s="2"/>
      <c r="BM168" s="2"/>
      <c r="BN168" s="2"/>
      <c r="BO168" s="2"/>
      <c r="BP168" s="2"/>
      <c r="BQ168" s="2"/>
      <c r="BR168" s="2"/>
      <c r="BS168" s="2"/>
      <c r="BT168" s="2"/>
      <c r="BU168" s="2"/>
      <c r="BV168" s="2"/>
      <c r="BW168" s="2"/>
      <c r="BX168" s="2"/>
      <c r="BY168" s="2"/>
      <c r="BZ168" s="2"/>
    </row>
    <row r="169" spans="1:78" s="17" customFormat="1">
      <c r="A169" s="2"/>
      <c r="B169" s="12"/>
      <c r="C169" s="12"/>
      <c r="D169" s="12"/>
      <c r="E169" s="12"/>
      <c r="F169" s="12"/>
      <c r="G169" s="12"/>
      <c r="H169" s="12"/>
      <c r="I169" s="12"/>
      <c r="J169" s="12"/>
      <c r="K169" s="12"/>
      <c r="L169" s="12"/>
      <c r="M169" s="12"/>
      <c r="N169" s="10"/>
      <c r="O169" s="12"/>
      <c r="P169" s="10"/>
      <c r="Q169" s="10"/>
      <c r="R169" s="10"/>
      <c r="S169" s="10"/>
      <c r="T169" s="12"/>
      <c r="U169" s="12"/>
      <c r="V169" s="2"/>
      <c r="W169" s="12"/>
      <c r="X169" s="12"/>
      <c r="Y169" s="12"/>
      <c r="Z169" s="12"/>
      <c r="AA169" s="12"/>
      <c r="AB169" s="12"/>
      <c r="AC169" s="12"/>
      <c r="AD169" s="12"/>
      <c r="AE169" s="12"/>
      <c r="AF169" s="12"/>
      <c r="AG169" s="12"/>
      <c r="AH169" s="12"/>
      <c r="AI169" s="10"/>
      <c r="AJ169" s="12"/>
      <c r="AK169" s="10"/>
      <c r="AL169" s="10"/>
      <c r="AM169" s="10"/>
      <c r="AN169" s="10"/>
      <c r="AO169" s="12"/>
      <c r="AP169" s="15"/>
      <c r="AQ169" s="15"/>
      <c r="AR169" s="15"/>
      <c r="AT169" s="2"/>
      <c r="AU169" s="118"/>
      <c r="AV169" s="2"/>
      <c r="AW169" s="2"/>
      <c r="AX169" s="2"/>
      <c r="AY169" s="2"/>
      <c r="AZ169" s="2"/>
      <c r="BA169" s="2"/>
      <c r="BB169" s="2"/>
      <c r="BC169" s="2"/>
      <c r="BD169" s="2"/>
      <c r="BE169" s="2"/>
      <c r="BF169" s="2"/>
      <c r="BG169" s="2"/>
      <c r="BH169" s="42"/>
      <c r="BI169" s="2"/>
      <c r="BJ169" s="2"/>
      <c r="BK169" s="42"/>
      <c r="BL169" s="2"/>
      <c r="BM169" s="2"/>
      <c r="BN169" s="2"/>
      <c r="BO169" s="2"/>
      <c r="BP169" s="2"/>
      <c r="BQ169" s="2"/>
      <c r="BR169" s="2"/>
      <c r="BS169" s="2"/>
      <c r="BT169" s="2"/>
      <c r="BU169" s="2"/>
      <c r="BV169" s="2"/>
      <c r="BW169" s="2"/>
      <c r="BX169" s="2"/>
      <c r="BY169" s="2"/>
      <c r="BZ169" s="2"/>
    </row>
    <row r="170" spans="1:78" s="17" customFormat="1">
      <c r="A170" s="2"/>
      <c r="B170" s="12"/>
      <c r="C170" s="12"/>
      <c r="D170" s="12"/>
      <c r="E170" s="12"/>
      <c r="F170" s="12"/>
      <c r="G170" s="12"/>
      <c r="H170" s="12"/>
      <c r="I170" s="12"/>
      <c r="J170" s="12"/>
      <c r="K170" s="12"/>
      <c r="L170" s="12"/>
      <c r="M170" s="12"/>
      <c r="N170" s="10"/>
      <c r="O170" s="12"/>
      <c r="P170" s="10"/>
      <c r="Q170" s="10"/>
      <c r="R170" s="10"/>
      <c r="S170" s="10"/>
      <c r="T170" s="12"/>
      <c r="U170" s="12"/>
      <c r="V170" s="2"/>
      <c r="W170" s="12"/>
      <c r="X170" s="12"/>
      <c r="Y170" s="12"/>
      <c r="Z170" s="12"/>
      <c r="AA170" s="12"/>
      <c r="AB170" s="12"/>
      <c r="AC170" s="12"/>
      <c r="AD170" s="12"/>
      <c r="AE170" s="12"/>
      <c r="AF170" s="12"/>
      <c r="AG170" s="12"/>
      <c r="AH170" s="12"/>
      <c r="AI170" s="10"/>
      <c r="AJ170" s="12"/>
      <c r="AK170" s="10"/>
      <c r="AL170" s="10"/>
      <c r="AM170" s="10"/>
      <c r="AN170" s="10"/>
      <c r="AO170" s="12"/>
      <c r="AP170" s="15"/>
      <c r="AQ170" s="15"/>
      <c r="AR170" s="15"/>
      <c r="AT170" s="2"/>
      <c r="AU170" s="118"/>
      <c r="AV170" s="2"/>
      <c r="AW170" s="2"/>
      <c r="AX170" s="2"/>
      <c r="AY170" s="2"/>
      <c r="AZ170" s="2"/>
      <c r="BA170" s="2"/>
      <c r="BB170" s="2"/>
      <c r="BC170" s="2"/>
      <c r="BD170" s="2"/>
      <c r="BE170" s="2"/>
      <c r="BF170" s="2"/>
      <c r="BG170" s="2"/>
      <c r="BH170" s="42"/>
      <c r="BI170" s="2"/>
      <c r="BJ170" s="2"/>
      <c r="BK170" s="42"/>
      <c r="BL170" s="2"/>
      <c r="BM170" s="2"/>
      <c r="BN170" s="2"/>
      <c r="BO170" s="2"/>
      <c r="BP170" s="2"/>
      <c r="BQ170" s="2"/>
      <c r="BR170" s="2"/>
      <c r="BS170" s="2"/>
      <c r="BT170" s="2"/>
      <c r="BU170" s="2"/>
      <c r="BV170" s="2"/>
      <c r="BW170" s="2"/>
      <c r="BX170" s="2"/>
      <c r="BY170" s="2"/>
      <c r="BZ170" s="2"/>
    </row>
    <row r="171" spans="1:78" s="17" customFormat="1">
      <c r="A171" s="2"/>
      <c r="B171" s="12"/>
      <c r="C171" s="12"/>
      <c r="D171" s="12"/>
      <c r="E171" s="12"/>
      <c r="F171" s="12"/>
      <c r="G171" s="12"/>
      <c r="H171" s="12"/>
      <c r="I171" s="12"/>
      <c r="J171" s="12"/>
      <c r="K171" s="12"/>
      <c r="L171" s="12"/>
      <c r="M171" s="12"/>
      <c r="N171" s="10"/>
      <c r="O171" s="12"/>
      <c r="P171" s="10"/>
      <c r="Q171" s="10"/>
      <c r="R171" s="10"/>
      <c r="S171" s="10"/>
      <c r="T171" s="12"/>
      <c r="U171" s="12"/>
      <c r="V171" s="2"/>
      <c r="W171" s="12"/>
      <c r="X171" s="12"/>
      <c r="Y171" s="12"/>
      <c r="Z171" s="12"/>
      <c r="AA171" s="12"/>
      <c r="AB171" s="12"/>
      <c r="AC171" s="12"/>
      <c r="AD171" s="12"/>
      <c r="AE171" s="12"/>
      <c r="AF171" s="12"/>
      <c r="AG171" s="12"/>
      <c r="AH171" s="12"/>
      <c r="AI171" s="10"/>
      <c r="AJ171" s="12"/>
      <c r="AK171" s="10"/>
      <c r="AL171" s="10"/>
      <c r="AM171" s="10"/>
      <c r="AN171" s="10"/>
      <c r="AO171" s="12"/>
      <c r="AP171" s="15"/>
      <c r="AQ171" s="15"/>
      <c r="AR171" s="15"/>
      <c r="AT171" s="2"/>
      <c r="AU171" s="118"/>
      <c r="AV171" s="2"/>
      <c r="AW171" s="2"/>
      <c r="AX171" s="2"/>
      <c r="AY171" s="2"/>
      <c r="AZ171" s="2"/>
      <c r="BA171" s="2"/>
      <c r="BB171" s="2"/>
      <c r="BC171" s="2"/>
      <c r="BD171" s="2"/>
      <c r="BE171" s="2"/>
      <c r="BF171" s="2"/>
      <c r="BG171" s="2"/>
      <c r="BH171" s="42"/>
      <c r="BI171" s="2"/>
      <c r="BJ171" s="2"/>
      <c r="BK171" s="42"/>
      <c r="BL171" s="2"/>
      <c r="BM171" s="2"/>
      <c r="BN171" s="2"/>
      <c r="BO171" s="2"/>
      <c r="BP171" s="2"/>
      <c r="BQ171" s="2"/>
      <c r="BR171" s="2"/>
      <c r="BS171" s="2"/>
      <c r="BT171" s="2"/>
      <c r="BU171" s="2"/>
      <c r="BV171" s="2"/>
      <c r="BW171" s="2"/>
      <c r="BX171" s="2"/>
      <c r="BY171" s="2"/>
      <c r="BZ171" s="2"/>
    </row>
    <row r="172" spans="1:78" s="17" customFormat="1">
      <c r="A172" s="2"/>
      <c r="B172" s="12"/>
      <c r="C172" s="12"/>
      <c r="D172" s="12"/>
      <c r="E172" s="12"/>
      <c r="F172" s="12"/>
      <c r="G172" s="12"/>
      <c r="H172" s="12"/>
      <c r="I172" s="12"/>
      <c r="J172" s="12"/>
      <c r="K172" s="12"/>
      <c r="L172" s="12"/>
      <c r="M172" s="12"/>
      <c r="N172" s="10"/>
      <c r="O172" s="12"/>
      <c r="P172" s="10"/>
      <c r="Q172" s="10"/>
      <c r="R172" s="10"/>
      <c r="S172" s="10"/>
      <c r="T172" s="12"/>
      <c r="U172" s="12"/>
      <c r="V172" s="2"/>
      <c r="W172" s="12"/>
      <c r="X172" s="12"/>
      <c r="Y172" s="12"/>
      <c r="Z172" s="12"/>
      <c r="AA172" s="12"/>
      <c r="AB172" s="12"/>
      <c r="AC172" s="12"/>
      <c r="AD172" s="12"/>
      <c r="AE172" s="12"/>
      <c r="AF172" s="12"/>
      <c r="AG172" s="12"/>
      <c r="AH172" s="12"/>
      <c r="AI172" s="10"/>
      <c r="AJ172" s="12"/>
      <c r="AK172" s="10"/>
      <c r="AL172" s="10"/>
      <c r="AM172" s="10"/>
      <c r="AN172" s="10"/>
      <c r="AO172" s="12"/>
      <c r="AP172" s="15"/>
      <c r="AQ172" s="15"/>
      <c r="AR172" s="15"/>
      <c r="AT172" s="2"/>
      <c r="AU172" s="118"/>
      <c r="AV172" s="2"/>
      <c r="AW172" s="2"/>
      <c r="AX172" s="2"/>
      <c r="AY172" s="2"/>
      <c r="AZ172" s="2"/>
      <c r="BA172" s="2"/>
      <c r="BB172" s="2"/>
      <c r="BC172" s="2"/>
      <c r="BD172" s="2"/>
      <c r="BE172" s="2"/>
      <c r="BF172" s="2"/>
      <c r="BG172" s="2"/>
      <c r="BH172" s="42"/>
      <c r="BI172" s="2"/>
      <c r="BJ172" s="2"/>
      <c r="BK172" s="42"/>
      <c r="BL172" s="2"/>
      <c r="BM172" s="2"/>
      <c r="BN172" s="2"/>
      <c r="BO172" s="2"/>
      <c r="BP172" s="2"/>
      <c r="BQ172" s="2"/>
      <c r="BR172" s="2"/>
      <c r="BS172" s="2"/>
      <c r="BT172" s="2"/>
      <c r="BU172" s="2"/>
      <c r="BV172" s="2"/>
      <c r="BW172" s="2"/>
      <c r="BX172" s="2"/>
      <c r="BY172" s="2"/>
      <c r="BZ172" s="2"/>
    </row>
    <row r="173" spans="1:78" s="17" customFormat="1">
      <c r="A173" s="2"/>
      <c r="B173" s="12"/>
      <c r="C173" s="12"/>
      <c r="D173" s="12"/>
      <c r="E173" s="12"/>
      <c r="F173" s="12"/>
      <c r="G173" s="12"/>
      <c r="H173" s="12"/>
      <c r="I173" s="12"/>
      <c r="J173" s="12"/>
      <c r="K173" s="12"/>
      <c r="L173" s="12"/>
      <c r="M173" s="12"/>
      <c r="N173" s="10"/>
      <c r="O173" s="12"/>
      <c r="P173" s="10"/>
      <c r="Q173" s="10"/>
      <c r="R173" s="10"/>
      <c r="S173" s="10"/>
      <c r="T173" s="12"/>
      <c r="U173" s="12"/>
      <c r="V173" s="2"/>
      <c r="W173" s="12"/>
      <c r="X173" s="12"/>
      <c r="Y173" s="12"/>
      <c r="Z173" s="12"/>
      <c r="AA173" s="12"/>
      <c r="AB173" s="12"/>
      <c r="AC173" s="12"/>
      <c r="AD173" s="12"/>
      <c r="AE173" s="12"/>
      <c r="AF173" s="12"/>
      <c r="AG173" s="12"/>
      <c r="AH173" s="12"/>
      <c r="AI173" s="10"/>
      <c r="AJ173" s="12"/>
      <c r="AK173" s="10"/>
      <c r="AL173" s="10"/>
      <c r="AM173" s="10"/>
      <c r="AN173" s="10"/>
      <c r="AO173" s="12"/>
      <c r="AP173" s="15"/>
      <c r="AQ173" s="15"/>
      <c r="AR173" s="15"/>
      <c r="AT173" s="2"/>
      <c r="AU173" s="118"/>
      <c r="AV173" s="2"/>
      <c r="AW173" s="2"/>
      <c r="AX173" s="2"/>
      <c r="AY173" s="2"/>
      <c r="AZ173" s="2"/>
      <c r="BA173" s="2"/>
      <c r="BB173" s="2"/>
      <c r="BC173" s="2"/>
      <c r="BD173" s="2"/>
      <c r="BE173" s="2"/>
      <c r="BF173" s="2"/>
      <c r="BG173" s="2"/>
      <c r="BH173" s="42"/>
      <c r="BI173" s="2"/>
      <c r="BJ173" s="2"/>
      <c r="BK173" s="42"/>
      <c r="BL173" s="2"/>
      <c r="BM173" s="2"/>
      <c r="BN173" s="2"/>
      <c r="BO173" s="2"/>
      <c r="BP173" s="2"/>
      <c r="BQ173" s="2"/>
      <c r="BR173" s="2"/>
      <c r="BS173" s="2"/>
      <c r="BT173" s="2"/>
      <c r="BU173" s="2"/>
      <c r="BV173" s="2"/>
      <c r="BW173" s="2"/>
      <c r="BX173" s="2"/>
      <c r="BY173" s="2"/>
      <c r="BZ173" s="2"/>
    </row>
    <row r="174" spans="1:78" s="17" customFormat="1">
      <c r="A174" s="2"/>
      <c r="B174" s="12"/>
      <c r="C174" s="12"/>
      <c r="D174" s="12"/>
      <c r="E174" s="12"/>
      <c r="F174" s="12"/>
      <c r="G174" s="12"/>
      <c r="H174" s="12"/>
      <c r="I174" s="12"/>
      <c r="J174" s="12"/>
      <c r="K174" s="12"/>
      <c r="L174" s="12"/>
      <c r="M174" s="12"/>
      <c r="N174" s="10"/>
      <c r="O174" s="12"/>
      <c r="P174" s="10"/>
      <c r="Q174" s="10"/>
      <c r="R174" s="10"/>
      <c r="S174" s="10"/>
      <c r="T174" s="12"/>
      <c r="U174" s="12"/>
      <c r="V174" s="2"/>
      <c r="W174" s="12"/>
      <c r="X174" s="12"/>
      <c r="Y174" s="12"/>
      <c r="Z174" s="12"/>
      <c r="AA174" s="12"/>
      <c r="AB174" s="12"/>
      <c r="AC174" s="12"/>
      <c r="AD174" s="12"/>
      <c r="AE174" s="12"/>
      <c r="AF174" s="12"/>
      <c r="AG174" s="12"/>
      <c r="AH174" s="12"/>
      <c r="AI174" s="10"/>
      <c r="AJ174" s="12"/>
      <c r="AK174" s="10"/>
      <c r="AL174" s="10"/>
      <c r="AM174" s="10"/>
      <c r="AN174" s="10"/>
      <c r="AO174" s="12"/>
      <c r="AP174" s="15"/>
      <c r="AQ174" s="15"/>
      <c r="AR174" s="15"/>
      <c r="AT174" s="2"/>
      <c r="AU174" s="118"/>
      <c r="AV174" s="2"/>
      <c r="AW174" s="2"/>
      <c r="AX174" s="2"/>
      <c r="AY174" s="2"/>
      <c r="AZ174" s="2"/>
      <c r="BA174" s="2"/>
      <c r="BB174" s="2"/>
      <c r="BC174" s="2"/>
      <c r="BD174" s="2"/>
      <c r="BE174" s="2"/>
      <c r="BF174" s="2"/>
      <c r="BG174" s="2"/>
      <c r="BH174" s="42"/>
      <c r="BI174" s="2"/>
      <c r="BJ174" s="2"/>
      <c r="BK174" s="42"/>
      <c r="BL174" s="2"/>
      <c r="BM174" s="2"/>
      <c r="BN174" s="2"/>
      <c r="BO174" s="2"/>
      <c r="BP174" s="2"/>
      <c r="BQ174" s="2"/>
      <c r="BR174" s="2"/>
      <c r="BS174" s="2"/>
      <c r="BT174" s="2"/>
      <c r="BU174" s="2"/>
      <c r="BV174" s="2"/>
      <c r="BW174" s="2"/>
      <c r="BX174" s="2"/>
      <c r="BY174" s="2"/>
      <c r="BZ174" s="2"/>
    </row>
    <row r="175" spans="1:78" s="17" customFormat="1">
      <c r="A175" s="2"/>
      <c r="B175" s="12"/>
      <c r="C175" s="12"/>
      <c r="D175" s="12"/>
      <c r="E175" s="12"/>
      <c r="F175" s="12"/>
      <c r="G175" s="12"/>
      <c r="H175" s="12"/>
      <c r="I175" s="12"/>
      <c r="J175" s="12"/>
      <c r="K175" s="12"/>
      <c r="L175" s="12"/>
      <c r="M175" s="12"/>
      <c r="N175" s="10"/>
      <c r="O175" s="12"/>
      <c r="P175" s="10"/>
      <c r="Q175" s="10"/>
      <c r="R175" s="10"/>
      <c r="S175" s="10"/>
      <c r="T175" s="12"/>
      <c r="U175" s="12"/>
      <c r="V175" s="2"/>
      <c r="W175" s="12"/>
      <c r="X175" s="12"/>
      <c r="Y175" s="12"/>
      <c r="Z175" s="12"/>
      <c r="AA175" s="12"/>
      <c r="AB175" s="12"/>
      <c r="AC175" s="12"/>
      <c r="AD175" s="12"/>
      <c r="AE175" s="12"/>
      <c r="AF175" s="12"/>
      <c r="AG175" s="12"/>
      <c r="AH175" s="12"/>
      <c r="AI175" s="10"/>
      <c r="AJ175" s="12"/>
      <c r="AK175" s="10"/>
      <c r="AL175" s="10"/>
      <c r="AM175" s="10"/>
      <c r="AN175" s="10"/>
      <c r="AO175" s="12"/>
      <c r="AP175" s="15"/>
      <c r="AQ175" s="15"/>
      <c r="AR175" s="15"/>
      <c r="AT175" s="2"/>
      <c r="AU175" s="118"/>
      <c r="AV175" s="2"/>
      <c r="AW175" s="2"/>
      <c r="AX175" s="2"/>
      <c r="AY175" s="2"/>
      <c r="AZ175" s="2"/>
      <c r="BA175" s="2"/>
      <c r="BB175" s="2"/>
      <c r="BC175" s="2"/>
      <c r="BD175" s="2"/>
      <c r="BE175" s="2"/>
      <c r="BF175" s="2"/>
      <c r="BG175" s="2"/>
      <c r="BH175" s="42"/>
      <c r="BI175" s="2"/>
      <c r="BJ175" s="2"/>
      <c r="BK175" s="42"/>
      <c r="BL175" s="2"/>
      <c r="BM175" s="2"/>
      <c r="BN175" s="2"/>
      <c r="BO175" s="2"/>
      <c r="BP175" s="2"/>
      <c r="BQ175" s="2"/>
      <c r="BR175" s="2"/>
      <c r="BS175" s="2"/>
      <c r="BT175" s="2"/>
      <c r="BU175" s="2"/>
      <c r="BV175" s="2"/>
      <c r="BW175" s="2"/>
      <c r="BX175" s="2"/>
      <c r="BY175" s="2"/>
      <c r="BZ175" s="2"/>
    </row>
    <row r="176" spans="1:78" s="17" customFormat="1">
      <c r="A176" s="2"/>
      <c r="B176" s="12"/>
      <c r="C176" s="12"/>
      <c r="D176" s="12"/>
      <c r="E176" s="12"/>
      <c r="F176" s="12"/>
      <c r="G176" s="12"/>
      <c r="H176" s="12"/>
      <c r="I176" s="12"/>
      <c r="J176" s="12"/>
      <c r="K176" s="12"/>
      <c r="L176" s="12"/>
      <c r="M176" s="12"/>
      <c r="N176" s="10"/>
      <c r="O176" s="12"/>
      <c r="P176" s="10"/>
      <c r="Q176" s="10"/>
      <c r="R176" s="10"/>
      <c r="S176" s="10"/>
      <c r="T176" s="12"/>
      <c r="U176" s="12"/>
      <c r="V176" s="2"/>
      <c r="W176" s="12"/>
      <c r="X176" s="12"/>
      <c r="Y176" s="12"/>
      <c r="Z176" s="12"/>
      <c r="AA176" s="12"/>
      <c r="AB176" s="12"/>
      <c r="AC176" s="12"/>
      <c r="AD176" s="12"/>
      <c r="AE176" s="12"/>
      <c r="AF176" s="12"/>
      <c r="AG176" s="12"/>
      <c r="AH176" s="12"/>
      <c r="AI176" s="10"/>
      <c r="AJ176" s="12"/>
      <c r="AK176" s="10"/>
      <c r="AL176" s="10"/>
      <c r="AM176" s="10"/>
      <c r="AN176" s="10"/>
      <c r="AO176" s="12"/>
      <c r="AP176" s="15"/>
      <c r="AQ176" s="15"/>
      <c r="AR176" s="15"/>
      <c r="AT176" s="2"/>
      <c r="AU176" s="118"/>
      <c r="AV176" s="2"/>
      <c r="AW176" s="2"/>
      <c r="AX176" s="2"/>
      <c r="AY176" s="2"/>
      <c r="AZ176" s="2"/>
      <c r="BA176" s="2"/>
      <c r="BB176" s="2"/>
      <c r="BC176" s="2"/>
      <c r="BD176" s="2"/>
      <c r="BE176" s="2"/>
      <c r="BF176" s="2"/>
      <c r="BG176" s="2"/>
      <c r="BH176" s="42"/>
      <c r="BI176" s="2"/>
      <c r="BJ176" s="2"/>
      <c r="BK176" s="42"/>
      <c r="BL176" s="2"/>
      <c r="BM176" s="2"/>
      <c r="BN176" s="2"/>
      <c r="BO176" s="2"/>
      <c r="BP176" s="2"/>
      <c r="BQ176" s="2"/>
      <c r="BR176" s="2"/>
      <c r="BS176" s="2"/>
      <c r="BT176" s="2"/>
      <c r="BU176" s="2"/>
      <c r="BV176" s="2"/>
      <c r="BW176" s="2"/>
      <c r="BX176" s="2"/>
      <c r="BY176" s="2"/>
      <c r="BZ176" s="2"/>
    </row>
    <row r="177" spans="1:78" s="17" customFormat="1">
      <c r="A177" s="2"/>
      <c r="B177" s="12"/>
      <c r="C177" s="12"/>
      <c r="D177" s="12"/>
      <c r="E177" s="12"/>
      <c r="F177" s="12"/>
      <c r="G177" s="12"/>
      <c r="H177" s="12"/>
      <c r="I177" s="12"/>
      <c r="J177" s="12"/>
      <c r="K177" s="12"/>
      <c r="L177" s="12"/>
      <c r="M177" s="12"/>
      <c r="N177" s="10"/>
      <c r="O177" s="12"/>
      <c r="P177" s="10"/>
      <c r="Q177" s="10"/>
      <c r="R177" s="10"/>
      <c r="S177" s="10"/>
      <c r="T177" s="12"/>
      <c r="U177" s="12"/>
      <c r="V177" s="2"/>
      <c r="W177" s="12"/>
      <c r="X177" s="12"/>
      <c r="Y177" s="12"/>
      <c r="Z177" s="12"/>
      <c r="AA177" s="12"/>
      <c r="AB177" s="12"/>
      <c r="AC177" s="12"/>
      <c r="AD177" s="12"/>
      <c r="AE177" s="12"/>
      <c r="AF177" s="12"/>
      <c r="AG177" s="12"/>
      <c r="AH177" s="12"/>
      <c r="AI177" s="10"/>
      <c r="AJ177" s="12"/>
      <c r="AK177" s="10"/>
      <c r="AL177" s="10"/>
      <c r="AM177" s="10"/>
      <c r="AN177" s="10"/>
      <c r="AO177" s="12"/>
      <c r="AP177" s="15"/>
      <c r="AQ177" s="15"/>
      <c r="AR177" s="15"/>
      <c r="AT177" s="2"/>
      <c r="AU177" s="118"/>
      <c r="AV177" s="2"/>
      <c r="AW177" s="2"/>
      <c r="AX177" s="2"/>
      <c r="AY177" s="2"/>
      <c r="AZ177" s="2"/>
      <c r="BA177" s="2"/>
      <c r="BB177" s="2"/>
      <c r="BC177" s="2"/>
      <c r="BD177" s="2"/>
      <c r="BE177" s="2"/>
      <c r="BF177" s="2"/>
      <c r="BG177" s="2"/>
      <c r="BH177" s="42"/>
      <c r="BI177" s="2"/>
      <c r="BJ177" s="2"/>
      <c r="BK177" s="42"/>
      <c r="BL177" s="2"/>
      <c r="BM177" s="2"/>
      <c r="BN177" s="2"/>
      <c r="BO177" s="2"/>
      <c r="BP177" s="2"/>
      <c r="BQ177" s="2"/>
      <c r="BR177" s="2"/>
      <c r="BS177" s="2"/>
      <c r="BT177" s="2"/>
      <c r="BU177" s="2"/>
      <c r="BV177" s="2"/>
      <c r="BW177" s="2"/>
      <c r="BX177" s="2"/>
      <c r="BY177" s="2"/>
      <c r="BZ177" s="2"/>
    </row>
    <row r="178" spans="1:78" s="17" customFormat="1">
      <c r="A178" s="2"/>
      <c r="B178" s="12"/>
      <c r="C178" s="12"/>
      <c r="D178" s="12"/>
      <c r="E178" s="12"/>
      <c r="F178" s="12"/>
      <c r="G178" s="12"/>
      <c r="H178" s="12"/>
      <c r="I178" s="12"/>
      <c r="J178" s="12"/>
      <c r="K178" s="12"/>
      <c r="L178" s="12"/>
      <c r="M178" s="12"/>
      <c r="N178" s="10"/>
      <c r="O178" s="12"/>
      <c r="P178" s="10"/>
      <c r="Q178" s="10"/>
      <c r="R178" s="10"/>
      <c r="S178" s="10"/>
      <c r="T178" s="12"/>
      <c r="U178" s="12"/>
      <c r="V178" s="2"/>
      <c r="W178" s="12"/>
      <c r="X178" s="12"/>
      <c r="Y178" s="12"/>
      <c r="Z178" s="12"/>
      <c r="AA178" s="12"/>
      <c r="AB178" s="12"/>
      <c r="AC178" s="12"/>
      <c r="AD178" s="12"/>
      <c r="AE178" s="12"/>
      <c r="AF178" s="12"/>
      <c r="AG178" s="12"/>
      <c r="AH178" s="12"/>
      <c r="AI178" s="10"/>
      <c r="AJ178" s="12"/>
      <c r="AK178" s="10"/>
      <c r="AL178" s="10"/>
      <c r="AM178" s="10"/>
      <c r="AN178" s="10"/>
      <c r="AO178" s="12"/>
      <c r="AP178" s="15"/>
      <c r="AQ178" s="15"/>
      <c r="AR178" s="15"/>
      <c r="AT178" s="2"/>
      <c r="AU178" s="118"/>
      <c r="AV178" s="2"/>
      <c r="AW178" s="2"/>
      <c r="AX178" s="2"/>
      <c r="AY178" s="2"/>
      <c r="AZ178" s="2"/>
      <c r="BA178" s="2"/>
      <c r="BB178" s="2"/>
      <c r="BC178" s="2"/>
      <c r="BD178" s="2"/>
      <c r="BE178" s="2"/>
      <c r="BF178" s="2"/>
      <c r="BG178" s="2"/>
      <c r="BH178" s="42"/>
      <c r="BI178" s="2"/>
      <c r="BJ178" s="2"/>
      <c r="BK178" s="42"/>
      <c r="BL178" s="2"/>
      <c r="BM178" s="2"/>
      <c r="BN178" s="2"/>
      <c r="BO178" s="2"/>
      <c r="BP178" s="2"/>
      <c r="BQ178" s="2"/>
      <c r="BR178" s="2"/>
      <c r="BS178" s="2"/>
      <c r="BT178" s="2"/>
      <c r="BU178" s="2"/>
      <c r="BV178" s="2"/>
      <c r="BW178" s="2"/>
      <c r="BX178" s="2"/>
      <c r="BY178" s="2"/>
      <c r="BZ178" s="2"/>
    </row>
    <row r="179" spans="1:78" s="17" customFormat="1">
      <c r="A179" s="2"/>
      <c r="B179" s="12"/>
      <c r="C179" s="12"/>
      <c r="D179" s="12"/>
      <c r="E179" s="12"/>
      <c r="F179" s="12"/>
      <c r="G179" s="12"/>
      <c r="H179" s="12"/>
      <c r="I179" s="12"/>
      <c r="J179" s="12"/>
      <c r="K179" s="12"/>
      <c r="L179" s="12"/>
      <c r="M179" s="12"/>
      <c r="N179" s="10"/>
      <c r="O179" s="12"/>
      <c r="P179" s="10"/>
      <c r="Q179" s="10"/>
      <c r="R179" s="10"/>
      <c r="S179" s="10"/>
      <c r="T179" s="12"/>
      <c r="U179" s="12"/>
      <c r="V179" s="2"/>
      <c r="W179" s="12"/>
      <c r="X179" s="12"/>
      <c r="Y179" s="12"/>
      <c r="Z179" s="12"/>
      <c r="AA179" s="12"/>
      <c r="AB179" s="12"/>
      <c r="AC179" s="12"/>
      <c r="AD179" s="12"/>
      <c r="AE179" s="12"/>
      <c r="AF179" s="12"/>
      <c r="AG179" s="12"/>
      <c r="AH179" s="12"/>
      <c r="AI179" s="10"/>
      <c r="AJ179" s="12"/>
      <c r="AK179" s="10"/>
      <c r="AL179" s="10"/>
      <c r="AM179" s="10"/>
      <c r="AN179" s="10"/>
      <c r="AO179" s="12"/>
      <c r="AP179" s="15"/>
      <c r="AQ179" s="15"/>
      <c r="AR179" s="15"/>
      <c r="AT179" s="2"/>
      <c r="AU179" s="118"/>
      <c r="AV179" s="2"/>
      <c r="AW179" s="2"/>
      <c r="AX179" s="2"/>
      <c r="AY179" s="2"/>
      <c r="AZ179" s="2"/>
      <c r="BA179" s="2"/>
      <c r="BB179" s="2"/>
      <c r="BC179" s="2"/>
      <c r="BD179" s="2"/>
      <c r="BE179" s="2"/>
      <c r="BF179" s="2"/>
      <c r="BG179" s="2"/>
      <c r="BH179" s="42"/>
      <c r="BI179" s="2"/>
      <c r="BJ179" s="2"/>
      <c r="BK179" s="42"/>
      <c r="BL179" s="2"/>
      <c r="BM179" s="2"/>
      <c r="BN179" s="2"/>
      <c r="BO179" s="2"/>
      <c r="BP179" s="2"/>
      <c r="BQ179" s="2"/>
      <c r="BR179" s="2"/>
      <c r="BS179" s="2"/>
      <c r="BT179" s="2"/>
      <c r="BU179" s="2"/>
      <c r="BV179" s="2"/>
      <c r="BW179" s="2"/>
      <c r="BX179" s="2"/>
      <c r="BY179" s="2"/>
      <c r="BZ179" s="2"/>
    </row>
    <row r="180" spans="1:78" s="17" customFormat="1">
      <c r="A180" s="2"/>
      <c r="B180" s="12"/>
      <c r="C180" s="12"/>
      <c r="D180" s="12"/>
      <c r="E180" s="12"/>
      <c r="F180" s="12"/>
      <c r="G180" s="12"/>
      <c r="H180" s="12"/>
      <c r="I180" s="12"/>
      <c r="J180" s="12"/>
      <c r="K180" s="12"/>
      <c r="L180" s="12"/>
      <c r="M180" s="12"/>
      <c r="N180" s="10"/>
      <c r="O180" s="12"/>
      <c r="P180" s="10"/>
      <c r="Q180" s="10"/>
      <c r="R180" s="10"/>
      <c r="S180" s="10"/>
      <c r="T180" s="12"/>
      <c r="U180" s="12"/>
      <c r="V180" s="2"/>
      <c r="W180" s="12"/>
      <c r="X180" s="12"/>
      <c r="Y180" s="12"/>
      <c r="Z180" s="12"/>
      <c r="AA180" s="12"/>
      <c r="AB180" s="12"/>
      <c r="AC180" s="12"/>
      <c r="AD180" s="12"/>
      <c r="AE180" s="12"/>
      <c r="AF180" s="12"/>
      <c r="AG180" s="12"/>
      <c r="AH180" s="12"/>
      <c r="AI180" s="10"/>
      <c r="AJ180" s="12"/>
      <c r="AK180" s="10"/>
      <c r="AL180" s="10"/>
      <c r="AM180" s="10"/>
      <c r="AN180" s="10"/>
      <c r="AO180" s="12"/>
      <c r="AP180" s="15"/>
      <c r="AQ180" s="15"/>
      <c r="AR180" s="15"/>
      <c r="AT180" s="2"/>
      <c r="AU180" s="118"/>
      <c r="AV180" s="2"/>
      <c r="AW180" s="2"/>
      <c r="AX180" s="2"/>
      <c r="AY180" s="2"/>
      <c r="AZ180" s="2"/>
      <c r="BA180" s="2"/>
      <c r="BB180" s="2"/>
      <c r="BC180" s="2"/>
      <c r="BD180" s="2"/>
      <c r="BE180" s="2"/>
      <c r="BF180" s="2"/>
      <c r="BG180" s="2"/>
      <c r="BH180" s="42"/>
      <c r="BI180" s="2"/>
      <c r="BJ180" s="2"/>
      <c r="BK180" s="42"/>
      <c r="BL180" s="2"/>
      <c r="BM180" s="2"/>
      <c r="BN180" s="2"/>
      <c r="BO180" s="2"/>
      <c r="BP180" s="2"/>
      <c r="BQ180" s="2"/>
      <c r="BR180" s="2"/>
      <c r="BS180" s="2"/>
      <c r="BT180" s="2"/>
      <c r="BU180" s="2"/>
      <c r="BV180" s="2"/>
      <c r="BW180" s="2"/>
      <c r="BX180" s="2"/>
      <c r="BY180" s="2"/>
      <c r="BZ180" s="2"/>
    </row>
    <row r="181" spans="1:78" s="17" customFormat="1">
      <c r="A181" s="2"/>
      <c r="B181" s="12"/>
      <c r="C181" s="12"/>
      <c r="D181" s="12"/>
      <c r="E181" s="12"/>
      <c r="F181" s="12"/>
      <c r="G181" s="12"/>
      <c r="H181" s="12"/>
      <c r="I181" s="12"/>
      <c r="J181" s="12"/>
      <c r="K181" s="12"/>
      <c r="L181" s="12"/>
      <c r="M181" s="12"/>
      <c r="N181" s="10"/>
      <c r="O181" s="12"/>
      <c r="P181" s="10"/>
      <c r="Q181" s="10"/>
      <c r="R181" s="10"/>
      <c r="S181" s="10"/>
      <c r="T181" s="12"/>
      <c r="U181" s="12"/>
      <c r="V181" s="2"/>
      <c r="W181" s="12"/>
      <c r="X181" s="12"/>
      <c r="Y181" s="12"/>
      <c r="Z181" s="12"/>
      <c r="AA181" s="12"/>
      <c r="AB181" s="12"/>
      <c r="AC181" s="12"/>
      <c r="AD181" s="12"/>
      <c r="AE181" s="12"/>
      <c r="AF181" s="12"/>
      <c r="AG181" s="12"/>
      <c r="AH181" s="12"/>
      <c r="AI181" s="10"/>
      <c r="AJ181" s="12"/>
      <c r="AK181" s="10"/>
      <c r="AL181" s="10"/>
      <c r="AM181" s="10"/>
      <c r="AN181" s="10"/>
      <c r="AO181" s="12"/>
      <c r="AP181" s="15"/>
      <c r="AQ181" s="15"/>
      <c r="AR181" s="15"/>
      <c r="AT181" s="2"/>
      <c r="AU181" s="118"/>
      <c r="AV181" s="2"/>
      <c r="AW181" s="2"/>
      <c r="AX181" s="2"/>
      <c r="AY181" s="2"/>
      <c r="AZ181" s="2"/>
      <c r="BA181" s="2"/>
      <c r="BB181" s="2"/>
      <c r="BC181" s="2"/>
      <c r="BD181" s="2"/>
      <c r="BE181" s="2"/>
      <c r="BF181" s="2"/>
      <c r="BG181" s="2"/>
      <c r="BH181" s="42"/>
      <c r="BI181" s="2"/>
      <c r="BJ181" s="2"/>
      <c r="BK181" s="42"/>
      <c r="BL181" s="2"/>
      <c r="BM181" s="2"/>
      <c r="BN181" s="2"/>
      <c r="BO181" s="2"/>
      <c r="BP181" s="2"/>
      <c r="BQ181" s="2"/>
      <c r="BR181" s="2"/>
      <c r="BS181" s="2"/>
      <c r="BT181" s="2"/>
      <c r="BU181" s="2"/>
      <c r="BV181" s="2"/>
      <c r="BW181" s="2"/>
      <c r="BX181" s="2"/>
      <c r="BY181" s="2"/>
      <c r="BZ181" s="2"/>
    </row>
    <row r="182" spans="1:78" s="17" customFormat="1">
      <c r="A182" s="2"/>
      <c r="B182" s="12"/>
      <c r="C182" s="12"/>
      <c r="D182" s="12"/>
      <c r="E182" s="12"/>
      <c r="F182" s="12"/>
      <c r="G182" s="12"/>
      <c r="H182" s="12"/>
      <c r="I182" s="12"/>
      <c r="J182" s="12"/>
      <c r="K182" s="12"/>
      <c r="L182" s="12"/>
      <c r="M182" s="12"/>
      <c r="N182" s="10"/>
      <c r="O182" s="12"/>
      <c r="P182" s="10"/>
      <c r="Q182" s="10"/>
      <c r="R182" s="10"/>
      <c r="S182" s="10"/>
      <c r="T182" s="12"/>
      <c r="U182" s="12"/>
      <c r="V182" s="2"/>
      <c r="W182" s="12"/>
      <c r="X182" s="12"/>
      <c r="Y182" s="12"/>
      <c r="Z182" s="12"/>
      <c r="AA182" s="12"/>
      <c r="AB182" s="12"/>
      <c r="AC182" s="12"/>
      <c r="AD182" s="12"/>
      <c r="AE182" s="12"/>
      <c r="AF182" s="12"/>
      <c r="AG182" s="12"/>
      <c r="AH182" s="12"/>
      <c r="AI182" s="10"/>
      <c r="AJ182" s="12"/>
      <c r="AK182" s="10"/>
      <c r="AL182" s="10"/>
      <c r="AM182" s="10"/>
      <c r="AN182" s="10"/>
      <c r="AO182" s="12"/>
      <c r="AP182" s="15"/>
      <c r="AQ182" s="15"/>
      <c r="AR182" s="15"/>
      <c r="AT182" s="2"/>
      <c r="AU182" s="118"/>
      <c r="AV182" s="2"/>
      <c r="AW182" s="2"/>
      <c r="AX182" s="2"/>
      <c r="AY182" s="2"/>
      <c r="AZ182" s="2"/>
      <c r="BA182" s="2"/>
      <c r="BB182" s="2"/>
      <c r="BC182" s="2"/>
      <c r="BD182" s="2"/>
      <c r="BE182" s="2"/>
      <c r="BF182" s="2"/>
      <c r="BG182" s="2"/>
      <c r="BH182" s="42"/>
      <c r="BI182" s="2"/>
      <c r="BJ182" s="2"/>
      <c r="BK182" s="42"/>
      <c r="BL182" s="2"/>
      <c r="BM182" s="2"/>
      <c r="BN182" s="2"/>
      <c r="BO182" s="2"/>
      <c r="BP182" s="2"/>
      <c r="BQ182" s="2"/>
      <c r="BR182" s="2"/>
      <c r="BS182" s="2"/>
      <c r="BT182" s="2"/>
      <c r="BU182" s="2"/>
      <c r="BV182" s="2"/>
      <c r="BW182" s="2"/>
      <c r="BX182" s="2"/>
      <c r="BY182" s="2"/>
      <c r="BZ182" s="2"/>
    </row>
    <row r="183" spans="1:78" s="17" customFormat="1">
      <c r="A183" s="2"/>
      <c r="B183" s="12"/>
      <c r="C183" s="12"/>
      <c r="D183" s="12"/>
      <c r="E183" s="12"/>
      <c r="F183" s="12"/>
      <c r="G183" s="12"/>
      <c r="H183" s="12"/>
      <c r="I183" s="12"/>
      <c r="J183" s="12"/>
      <c r="K183" s="12"/>
      <c r="L183" s="12"/>
      <c r="M183" s="12"/>
      <c r="N183" s="10"/>
      <c r="O183" s="12"/>
      <c r="P183" s="10"/>
      <c r="Q183" s="10"/>
      <c r="R183" s="10"/>
      <c r="S183" s="10"/>
      <c r="T183" s="12"/>
      <c r="U183" s="12"/>
      <c r="V183" s="2"/>
      <c r="W183" s="12"/>
      <c r="X183" s="12"/>
      <c r="Y183" s="12"/>
      <c r="Z183" s="12"/>
      <c r="AA183" s="12"/>
      <c r="AB183" s="12"/>
      <c r="AC183" s="12"/>
      <c r="AD183" s="12"/>
      <c r="AE183" s="12"/>
      <c r="AF183" s="12"/>
      <c r="AG183" s="12"/>
      <c r="AH183" s="12"/>
      <c r="AI183" s="10"/>
      <c r="AJ183" s="12"/>
      <c r="AK183" s="10"/>
      <c r="AL183" s="10"/>
      <c r="AM183" s="10"/>
      <c r="AN183" s="10"/>
      <c r="AO183" s="12"/>
      <c r="AP183" s="15"/>
      <c r="AQ183" s="15"/>
      <c r="AR183" s="15"/>
      <c r="AT183" s="2"/>
      <c r="AU183" s="118"/>
      <c r="AV183" s="2"/>
      <c r="AW183" s="2"/>
      <c r="AX183" s="2"/>
      <c r="AY183" s="2"/>
      <c r="AZ183" s="2"/>
      <c r="BA183" s="2"/>
      <c r="BB183" s="2"/>
      <c r="BC183" s="2"/>
      <c r="BD183" s="2"/>
      <c r="BE183" s="2"/>
      <c r="BF183" s="2"/>
      <c r="BG183" s="2"/>
      <c r="BH183" s="42"/>
      <c r="BI183" s="2"/>
      <c r="BJ183" s="2"/>
      <c r="BK183" s="42"/>
      <c r="BL183" s="2"/>
      <c r="BM183" s="2"/>
      <c r="BN183" s="2"/>
      <c r="BO183" s="2"/>
      <c r="BP183" s="2"/>
      <c r="BQ183" s="2"/>
      <c r="BR183" s="2"/>
      <c r="BS183" s="2"/>
      <c r="BT183" s="2"/>
      <c r="BU183" s="2"/>
      <c r="BV183" s="2"/>
      <c r="BW183" s="2"/>
      <c r="BX183" s="2"/>
      <c r="BY183" s="2"/>
      <c r="BZ183" s="2"/>
    </row>
    <row r="184" spans="1:78" s="17" customFormat="1">
      <c r="A184" s="2"/>
      <c r="B184" s="12"/>
      <c r="C184" s="12"/>
      <c r="D184" s="12"/>
      <c r="E184" s="12"/>
      <c r="F184" s="12"/>
      <c r="G184" s="12"/>
      <c r="H184" s="12"/>
      <c r="I184" s="12"/>
      <c r="J184" s="12"/>
      <c r="K184" s="12"/>
      <c r="L184" s="12"/>
      <c r="M184" s="12"/>
      <c r="N184" s="10"/>
      <c r="O184" s="12"/>
      <c r="P184" s="10"/>
      <c r="Q184" s="10"/>
      <c r="R184" s="10"/>
      <c r="S184" s="10"/>
      <c r="T184" s="12"/>
      <c r="U184" s="12"/>
      <c r="V184" s="2"/>
      <c r="W184" s="12"/>
      <c r="X184" s="12"/>
      <c r="Y184" s="12"/>
      <c r="Z184" s="12"/>
      <c r="AA184" s="12"/>
      <c r="AB184" s="12"/>
      <c r="AC184" s="12"/>
      <c r="AD184" s="12"/>
      <c r="AE184" s="12"/>
      <c r="AF184" s="12"/>
      <c r="AG184" s="12"/>
      <c r="AH184" s="12"/>
      <c r="AI184" s="10"/>
      <c r="AJ184" s="12"/>
      <c r="AK184" s="10"/>
      <c r="AL184" s="10"/>
      <c r="AM184" s="10"/>
      <c r="AN184" s="10"/>
      <c r="AO184" s="12"/>
      <c r="AP184" s="15"/>
      <c r="AQ184" s="15"/>
      <c r="AR184" s="15"/>
      <c r="AT184" s="2"/>
      <c r="AU184" s="118"/>
      <c r="AV184" s="2"/>
      <c r="AW184" s="2"/>
      <c r="AX184" s="2"/>
      <c r="AY184" s="2"/>
      <c r="AZ184" s="2"/>
      <c r="BA184" s="2"/>
      <c r="BB184" s="2"/>
      <c r="BC184" s="2"/>
      <c r="BD184" s="2"/>
      <c r="BE184" s="2"/>
      <c r="BF184" s="2"/>
      <c r="BG184" s="2"/>
      <c r="BH184" s="42"/>
      <c r="BI184" s="2"/>
      <c r="BJ184" s="2"/>
      <c r="BK184" s="42"/>
      <c r="BL184" s="2"/>
      <c r="BM184" s="2"/>
      <c r="BN184" s="2"/>
      <c r="BO184" s="2"/>
      <c r="BP184" s="2"/>
      <c r="BQ184" s="2"/>
      <c r="BR184" s="2"/>
      <c r="BS184" s="2"/>
      <c r="BT184" s="2"/>
      <c r="BU184" s="2"/>
      <c r="BV184" s="2"/>
      <c r="BW184" s="2"/>
      <c r="BX184" s="2"/>
      <c r="BY184" s="2"/>
      <c r="BZ184" s="2"/>
    </row>
    <row r="185" spans="1:78" s="17" customFormat="1">
      <c r="A185" s="2"/>
      <c r="B185" s="12"/>
      <c r="C185" s="12"/>
      <c r="D185" s="12"/>
      <c r="E185" s="12"/>
      <c r="F185" s="12"/>
      <c r="G185" s="12"/>
      <c r="H185" s="12"/>
      <c r="I185" s="12"/>
      <c r="J185" s="12"/>
      <c r="K185" s="12"/>
      <c r="L185" s="12"/>
      <c r="M185" s="12"/>
      <c r="N185" s="10"/>
      <c r="O185" s="12"/>
      <c r="P185" s="10"/>
      <c r="Q185" s="10"/>
      <c r="R185" s="10"/>
      <c r="S185" s="10"/>
      <c r="T185" s="12"/>
      <c r="U185" s="12"/>
      <c r="V185" s="2"/>
      <c r="W185" s="12"/>
      <c r="X185" s="12"/>
      <c r="Y185" s="12"/>
      <c r="Z185" s="12"/>
      <c r="AA185" s="12"/>
      <c r="AB185" s="12"/>
      <c r="AC185" s="12"/>
      <c r="AD185" s="12"/>
      <c r="AE185" s="12"/>
      <c r="AF185" s="12"/>
      <c r="AG185" s="12"/>
      <c r="AH185" s="12"/>
      <c r="AI185" s="10"/>
      <c r="AJ185" s="12"/>
      <c r="AK185" s="10"/>
      <c r="AL185" s="10"/>
      <c r="AM185" s="10"/>
      <c r="AN185" s="10"/>
      <c r="AO185" s="12"/>
      <c r="AP185" s="15"/>
      <c r="AQ185" s="15"/>
      <c r="AR185" s="15"/>
      <c r="AT185" s="2"/>
      <c r="AU185" s="118"/>
      <c r="AV185" s="2"/>
      <c r="AW185" s="2"/>
      <c r="AX185" s="2"/>
      <c r="AY185" s="2"/>
      <c r="AZ185" s="2"/>
      <c r="BA185" s="2"/>
      <c r="BB185" s="2"/>
      <c r="BC185" s="2"/>
      <c r="BD185" s="2"/>
      <c r="BE185" s="2"/>
      <c r="BF185" s="2"/>
      <c r="BG185" s="2"/>
      <c r="BH185" s="42"/>
      <c r="BI185" s="2"/>
      <c r="BJ185" s="2"/>
      <c r="BK185" s="42"/>
      <c r="BL185" s="2"/>
      <c r="BM185" s="2"/>
      <c r="BN185" s="2"/>
      <c r="BO185" s="2"/>
      <c r="BP185" s="2"/>
      <c r="BQ185" s="2"/>
      <c r="BR185" s="2"/>
      <c r="BS185" s="2"/>
      <c r="BT185" s="2"/>
      <c r="BU185" s="2"/>
      <c r="BV185" s="2"/>
      <c r="BW185" s="2"/>
      <c r="BX185" s="2"/>
      <c r="BY185" s="2"/>
      <c r="BZ185" s="2"/>
    </row>
    <row r="186" spans="1:78" s="17" customFormat="1">
      <c r="A186" s="2"/>
      <c r="B186" s="12"/>
      <c r="C186" s="12"/>
      <c r="D186" s="12"/>
      <c r="E186" s="12"/>
      <c r="F186" s="12"/>
      <c r="G186" s="12"/>
      <c r="H186" s="12"/>
      <c r="I186" s="12"/>
      <c r="J186" s="12"/>
      <c r="K186" s="12"/>
      <c r="L186" s="12"/>
      <c r="M186" s="12"/>
      <c r="N186" s="10"/>
      <c r="O186" s="12"/>
      <c r="P186" s="10"/>
      <c r="Q186" s="10"/>
      <c r="R186" s="10"/>
      <c r="S186" s="10"/>
      <c r="T186" s="12"/>
      <c r="U186" s="12"/>
      <c r="V186" s="2"/>
      <c r="W186" s="12"/>
      <c r="X186" s="12"/>
      <c r="Y186" s="12"/>
      <c r="Z186" s="12"/>
      <c r="AA186" s="12"/>
      <c r="AB186" s="12"/>
      <c r="AC186" s="12"/>
      <c r="AD186" s="12"/>
      <c r="AE186" s="12"/>
      <c r="AF186" s="12"/>
      <c r="AG186" s="12"/>
      <c r="AH186" s="12"/>
      <c r="AI186" s="10"/>
      <c r="AJ186" s="12"/>
      <c r="AK186" s="10"/>
      <c r="AL186" s="10"/>
      <c r="AM186" s="10"/>
      <c r="AN186" s="10"/>
      <c r="AO186" s="12"/>
      <c r="AP186" s="15"/>
      <c r="AQ186" s="15"/>
      <c r="AR186" s="15"/>
      <c r="AT186" s="2"/>
      <c r="AU186" s="118"/>
      <c r="AV186" s="2"/>
      <c r="AW186" s="2"/>
      <c r="AX186" s="2"/>
      <c r="AY186" s="2"/>
      <c r="AZ186" s="2"/>
      <c r="BA186" s="2"/>
      <c r="BB186" s="2"/>
      <c r="BC186" s="2"/>
      <c r="BD186" s="2"/>
      <c r="BE186" s="2"/>
      <c r="BF186" s="2"/>
      <c r="BG186" s="2"/>
      <c r="BH186" s="42"/>
      <c r="BI186" s="2"/>
      <c r="BJ186" s="2"/>
      <c r="BK186" s="42"/>
      <c r="BL186" s="2"/>
      <c r="BM186" s="2"/>
      <c r="BN186" s="2"/>
      <c r="BO186" s="2"/>
      <c r="BP186" s="2"/>
      <c r="BQ186" s="2"/>
      <c r="BR186" s="2"/>
      <c r="BS186" s="2"/>
      <c r="BT186" s="2"/>
      <c r="BU186" s="2"/>
      <c r="BV186" s="2"/>
      <c r="BW186" s="2"/>
      <c r="BX186" s="2"/>
      <c r="BY186" s="2"/>
      <c r="BZ186" s="2"/>
    </row>
    <row r="187" spans="1:78" s="17" customFormat="1">
      <c r="A187" s="2"/>
      <c r="B187" s="12"/>
      <c r="C187" s="12"/>
      <c r="D187" s="12"/>
      <c r="E187" s="12"/>
      <c r="F187" s="12"/>
      <c r="G187" s="12"/>
      <c r="H187" s="12"/>
      <c r="I187" s="12"/>
      <c r="J187" s="12"/>
      <c r="K187" s="12"/>
      <c r="L187" s="12"/>
      <c r="M187" s="12"/>
      <c r="N187" s="10"/>
      <c r="O187" s="12"/>
      <c r="P187" s="10"/>
      <c r="Q187" s="10"/>
      <c r="R187" s="10"/>
      <c r="S187" s="10"/>
      <c r="T187" s="12"/>
      <c r="U187" s="12"/>
      <c r="V187" s="2"/>
      <c r="W187" s="12"/>
      <c r="X187" s="12"/>
      <c r="Y187" s="12"/>
      <c r="Z187" s="12"/>
      <c r="AA187" s="12"/>
      <c r="AB187" s="12"/>
      <c r="AC187" s="12"/>
      <c r="AD187" s="12"/>
      <c r="AE187" s="12"/>
      <c r="AF187" s="12"/>
      <c r="AG187" s="12"/>
      <c r="AH187" s="12"/>
      <c r="AI187" s="10"/>
      <c r="AJ187" s="12"/>
      <c r="AK187" s="10"/>
      <c r="AL187" s="10"/>
      <c r="AM187" s="10"/>
      <c r="AN187" s="10"/>
      <c r="AO187" s="12"/>
      <c r="AP187" s="15"/>
      <c r="AQ187" s="15"/>
      <c r="AR187" s="15"/>
      <c r="AT187" s="2"/>
      <c r="AU187" s="118"/>
      <c r="AV187" s="2"/>
      <c r="AW187" s="2"/>
      <c r="AX187" s="2"/>
      <c r="AY187" s="2"/>
      <c r="AZ187" s="2"/>
      <c r="BA187" s="2"/>
      <c r="BB187" s="2"/>
      <c r="BC187" s="2"/>
      <c r="BD187" s="2"/>
      <c r="BE187" s="2"/>
      <c r="BF187" s="2"/>
      <c r="BG187" s="2"/>
      <c r="BH187" s="42"/>
      <c r="BI187" s="2"/>
      <c r="BJ187" s="2"/>
      <c r="BK187" s="42"/>
      <c r="BL187" s="2"/>
      <c r="BM187" s="2"/>
      <c r="BN187" s="2"/>
      <c r="BO187" s="2"/>
      <c r="BP187" s="2"/>
      <c r="BQ187" s="2"/>
      <c r="BR187" s="2"/>
      <c r="BS187" s="2"/>
      <c r="BT187" s="2"/>
      <c r="BU187" s="2"/>
      <c r="BV187" s="2"/>
      <c r="BW187" s="2"/>
      <c r="BX187" s="2"/>
      <c r="BY187" s="2"/>
      <c r="BZ187" s="2"/>
    </row>
    <row r="188" spans="1:78" s="17" customFormat="1">
      <c r="A188" s="2"/>
      <c r="B188" s="12"/>
      <c r="C188" s="12"/>
      <c r="D188" s="12"/>
      <c r="E188" s="12"/>
      <c r="F188" s="12"/>
      <c r="G188" s="12"/>
      <c r="H188" s="12"/>
      <c r="I188" s="12"/>
      <c r="J188" s="12"/>
      <c r="K188" s="12"/>
      <c r="L188" s="12"/>
      <c r="M188" s="12"/>
      <c r="N188" s="10"/>
      <c r="O188" s="12"/>
      <c r="P188" s="10"/>
      <c r="Q188" s="10"/>
      <c r="R188" s="10"/>
      <c r="S188" s="10"/>
      <c r="T188" s="12"/>
      <c r="U188" s="12"/>
      <c r="V188" s="2"/>
      <c r="W188" s="12"/>
      <c r="X188" s="12"/>
      <c r="Y188" s="12"/>
      <c r="Z188" s="12"/>
      <c r="AA188" s="12"/>
      <c r="AB188" s="12"/>
      <c r="AC188" s="12"/>
      <c r="AD188" s="12"/>
      <c r="AE188" s="12"/>
      <c r="AF188" s="12"/>
      <c r="AG188" s="12"/>
      <c r="AH188" s="12"/>
      <c r="AI188" s="10"/>
      <c r="AJ188" s="12"/>
      <c r="AK188" s="10"/>
      <c r="AL188" s="10"/>
      <c r="AM188" s="10"/>
      <c r="AN188" s="10"/>
      <c r="AO188" s="12"/>
      <c r="AP188" s="15"/>
      <c r="AQ188" s="15"/>
      <c r="AR188" s="15"/>
      <c r="AT188" s="2"/>
      <c r="AU188" s="118"/>
      <c r="AV188" s="2"/>
      <c r="AW188" s="2"/>
      <c r="AX188" s="2"/>
      <c r="AY188" s="2"/>
      <c r="AZ188" s="2"/>
      <c r="BA188" s="2"/>
      <c r="BB188" s="2"/>
      <c r="BC188" s="2"/>
      <c r="BD188" s="2"/>
      <c r="BE188" s="2"/>
      <c r="BF188" s="2"/>
      <c r="BG188" s="2"/>
      <c r="BH188" s="42"/>
      <c r="BI188" s="2"/>
      <c r="BJ188" s="2"/>
      <c r="BK188" s="42"/>
      <c r="BL188" s="2"/>
      <c r="BM188" s="2"/>
      <c r="BN188" s="2"/>
      <c r="BO188" s="2"/>
      <c r="BP188" s="2"/>
      <c r="BQ188" s="2"/>
      <c r="BR188" s="2"/>
      <c r="BS188" s="2"/>
      <c r="BT188" s="2"/>
      <c r="BU188" s="2"/>
      <c r="BV188" s="2"/>
      <c r="BW188" s="2"/>
      <c r="BX188" s="2"/>
      <c r="BY188" s="2"/>
      <c r="BZ188" s="2"/>
    </row>
    <row r="189" spans="1:78" s="17" customFormat="1">
      <c r="A189" s="2"/>
      <c r="B189" s="12"/>
      <c r="C189" s="12"/>
      <c r="D189" s="12"/>
      <c r="E189" s="12"/>
      <c r="F189" s="12"/>
      <c r="G189" s="12"/>
      <c r="H189" s="12"/>
      <c r="I189" s="12"/>
      <c r="J189" s="12"/>
      <c r="K189" s="12"/>
      <c r="L189" s="12"/>
      <c r="M189" s="12"/>
      <c r="N189" s="10"/>
      <c r="O189" s="12"/>
      <c r="P189" s="10"/>
      <c r="Q189" s="10"/>
      <c r="R189" s="10"/>
      <c r="S189" s="10"/>
      <c r="T189" s="12"/>
      <c r="U189" s="12"/>
      <c r="V189" s="2"/>
      <c r="W189" s="12"/>
      <c r="X189" s="12"/>
      <c r="Y189" s="12"/>
      <c r="Z189" s="12"/>
      <c r="AA189" s="12"/>
      <c r="AB189" s="12"/>
      <c r="AC189" s="12"/>
      <c r="AD189" s="12"/>
      <c r="AE189" s="12"/>
      <c r="AF189" s="12"/>
      <c r="AG189" s="12"/>
      <c r="AH189" s="12"/>
      <c r="AI189" s="10"/>
      <c r="AJ189" s="12"/>
      <c r="AK189" s="10"/>
      <c r="AL189" s="10"/>
      <c r="AM189" s="10"/>
      <c r="AN189" s="10"/>
      <c r="AO189" s="12"/>
      <c r="AP189" s="15"/>
      <c r="AQ189" s="15"/>
      <c r="AR189" s="15"/>
      <c r="AT189" s="2"/>
      <c r="AU189" s="118"/>
      <c r="AV189" s="2"/>
      <c r="AW189" s="2"/>
      <c r="AX189" s="2"/>
      <c r="AY189" s="2"/>
      <c r="AZ189" s="2"/>
      <c r="BA189" s="2"/>
      <c r="BB189" s="2"/>
      <c r="BC189" s="2"/>
      <c r="BD189" s="2"/>
      <c r="BE189" s="2"/>
      <c r="BF189" s="2"/>
      <c r="BG189" s="2"/>
      <c r="BH189" s="42"/>
      <c r="BI189" s="2"/>
      <c r="BJ189" s="2"/>
      <c r="BK189" s="42"/>
      <c r="BL189" s="2"/>
      <c r="BM189" s="2"/>
      <c r="BN189" s="2"/>
      <c r="BO189" s="2"/>
      <c r="BP189" s="2"/>
      <c r="BQ189" s="2"/>
      <c r="BR189" s="2"/>
      <c r="BS189" s="2"/>
      <c r="BT189" s="2"/>
      <c r="BU189" s="2"/>
      <c r="BV189" s="2"/>
      <c r="BW189" s="2"/>
      <c r="BX189" s="2"/>
      <c r="BY189" s="2"/>
      <c r="BZ189" s="2"/>
    </row>
    <row r="190" spans="1:78" s="17" customFormat="1">
      <c r="A190" s="2"/>
      <c r="B190" s="12"/>
      <c r="C190" s="12"/>
      <c r="D190" s="12"/>
      <c r="E190" s="12"/>
      <c r="F190" s="12"/>
      <c r="G190" s="12"/>
      <c r="H190" s="12"/>
      <c r="I190" s="12"/>
      <c r="J190" s="12"/>
      <c r="K190" s="12"/>
      <c r="L190" s="12"/>
      <c r="M190" s="12"/>
      <c r="N190" s="10"/>
      <c r="O190" s="12"/>
      <c r="P190" s="10"/>
      <c r="Q190" s="10"/>
      <c r="R190" s="10"/>
      <c r="S190" s="10"/>
      <c r="T190" s="12"/>
      <c r="U190" s="12"/>
      <c r="V190" s="2"/>
      <c r="W190" s="12"/>
      <c r="X190" s="12"/>
      <c r="Y190" s="12"/>
      <c r="Z190" s="12"/>
      <c r="AA190" s="12"/>
      <c r="AB190" s="12"/>
      <c r="AC190" s="12"/>
      <c r="AD190" s="12"/>
      <c r="AE190" s="12"/>
      <c r="AF190" s="12"/>
      <c r="AG190" s="12"/>
      <c r="AH190" s="12"/>
      <c r="AI190" s="10"/>
      <c r="AJ190" s="12"/>
      <c r="AK190" s="10"/>
      <c r="AL190" s="10"/>
      <c r="AM190" s="10"/>
      <c r="AN190" s="10"/>
      <c r="AO190" s="12"/>
      <c r="AP190" s="15"/>
      <c r="AQ190" s="15"/>
      <c r="AR190" s="15"/>
      <c r="AT190" s="2"/>
      <c r="AU190" s="118"/>
      <c r="AV190" s="2"/>
      <c r="AW190" s="2"/>
      <c r="AX190" s="2"/>
      <c r="AY190" s="2"/>
      <c r="AZ190" s="2"/>
      <c r="BA190" s="2"/>
      <c r="BB190" s="2"/>
      <c r="BC190" s="2"/>
      <c r="BD190" s="2"/>
      <c r="BE190" s="2"/>
      <c r="BF190" s="2"/>
      <c r="BG190" s="2"/>
      <c r="BH190" s="42"/>
      <c r="BI190" s="2"/>
      <c r="BJ190" s="2"/>
      <c r="BK190" s="42"/>
      <c r="BL190" s="2"/>
      <c r="BM190" s="2"/>
      <c r="BN190" s="2"/>
      <c r="BO190" s="2"/>
      <c r="BP190" s="2"/>
      <c r="BQ190" s="2"/>
      <c r="BR190" s="2"/>
      <c r="BS190" s="2"/>
      <c r="BT190" s="2"/>
      <c r="BU190" s="2"/>
      <c r="BV190" s="2"/>
      <c r="BW190" s="2"/>
      <c r="BX190" s="2"/>
      <c r="BY190" s="2"/>
      <c r="BZ190" s="2"/>
    </row>
    <row r="191" spans="1:78" s="17" customFormat="1">
      <c r="A191" s="2"/>
      <c r="B191" s="12"/>
      <c r="C191" s="12"/>
      <c r="D191" s="12"/>
      <c r="E191" s="12"/>
      <c r="F191" s="12"/>
      <c r="G191" s="12"/>
      <c r="H191" s="12"/>
      <c r="I191" s="12"/>
      <c r="J191" s="12"/>
      <c r="K191" s="12"/>
      <c r="L191" s="12"/>
      <c r="M191" s="12"/>
      <c r="N191" s="10"/>
      <c r="O191" s="12"/>
      <c r="P191" s="10"/>
      <c r="Q191" s="10"/>
      <c r="R191" s="10"/>
      <c r="S191" s="10"/>
      <c r="T191" s="12"/>
      <c r="U191" s="12"/>
      <c r="V191" s="2"/>
      <c r="W191" s="12"/>
      <c r="X191" s="12"/>
      <c r="Y191" s="12"/>
      <c r="Z191" s="12"/>
      <c r="AA191" s="12"/>
      <c r="AB191" s="12"/>
      <c r="AC191" s="12"/>
      <c r="AD191" s="12"/>
      <c r="AE191" s="12"/>
      <c r="AF191" s="12"/>
      <c r="AG191" s="12"/>
      <c r="AH191" s="12"/>
      <c r="AI191" s="10"/>
      <c r="AJ191" s="12"/>
      <c r="AK191" s="10"/>
      <c r="AL191" s="10"/>
      <c r="AM191" s="10"/>
      <c r="AN191" s="10"/>
      <c r="AO191" s="12"/>
      <c r="AP191" s="15"/>
      <c r="AQ191" s="15"/>
      <c r="AR191" s="15"/>
      <c r="AT191" s="2"/>
      <c r="AU191" s="118"/>
      <c r="AV191" s="2"/>
      <c r="AW191" s="2"/>
      <c r="AX191" s="2"/>
      <c r="AY191" s="2"/>
      <c r="AZ191" s="2"/>
      <c r="BA191" s="2"/>
      <c r="BB191" s="2"/>
      <c r="BC191" s="2"/>
      <c r="BD191" s="2"/>
      <c r="BE191" s="2"/>
      <c r="BF191" s="2"/>
      <c r="BG191" s="2"/>
      <c r="BH191" s="42"/>
      <c r="BI191" s="2"/>
      <c r="BJ191" s="2"/>
      <c r="BK191" s="42"/>
      <c r="BL191" s="2"/>
      <c r="BM191" s="2"/>
      <c r="BN191" s="2"/>
      <c r="BO191" s="2"/>
      <c r="BP191" s="2"/>
      <c r="BQ191" s="2"/>
      <c r="BR191" s="2"/>
      <c r="BS191" s="2"/>
      <c r="BT191" s="2"/>
      <c r="BU191" s="2"/>
      <c r="BV191" s="2"/>
      <c r="BW191" s="2"/>
      <c r="BX191" s="2"/>
      <c r="BY191" s="2"/>
      <c r="BZ191" s="2"/>
    </row>
    <row r="192" spans="1:78" s="17" customFormat="1">
      <c r="A192" s="2"/>
      <c r="B192" s="12"/>
      <c r="C192" s="12"/>
      <c r="D192" s="12"/>
      <c r="E192" s="12"/>
      <c r="F192" s="12"/>
      <c r="G192" s="12"/>
      <c r="H192" s="12"/>
      <c r="I192" s="12"/>
      <c r="J192" s="12"/>
      <c r="K192" s="12"/>
      <c r="L192" s="12"/>
      <c r="M192" s="12"/>
      <c r="N192" s="10"/>
      <c r="O192" s="12"/>
      <c r="P192" s="10"/>
      <c r="Q192" s="10"/>
      <c r="R192" s="10"/>
      <c r="S192" s="10"/>
      <c r="T192" s="12"/>
      <c r="U192" s="12"/>
      <c r="V192" s="2"/>
      <c r="W192" s="12"/>
      <c r="X192" s="12"/>
      <c r="Y192" s="12"/>
      <c r="Z192" s="12"/>
      <c r="AA192" s="12"/>
      <c r="AB192" s="12"/>
      <c r="AC192" s="12"/>
      <c r="AD192" s="12"/>
      <c r="AE192" s="12"/>
      <c r="AF192" s="12"/>
      <c r="AG192" s="12"/>
      <c r="AH192" s="12"/>
      <c r="AI192" s="10"/>
      <c r="AJ192" s="12"/>
      <c r="AK192" s="10"/>
      <c r="AL192" s="10"/>
      <c r="AM192" s="10"/>
      <c r="AN192" s="10"/>
      <c r="AO192" s="12"/>
      <c r="AP192" s="15"/>
      <c r="AQ192" s="15"/>
      <c r="AR192" s="15"/>
      <c r="AT192" s="2"/>
      <c r="AU192" s="118"/>
      <c r="AV192" s="2"/>
      <c r="AW192" s="2"/>
      <c r="AX192" s="2"/>
      <c r="AY192" s="2"/>
      <c r="AZ192" s="2"/>
      <c r="BA192" s="2"/>
      <c r="BB192" s="2"/>
      <c r="BC192" s="2"/>
      <c r="BD192" s="2"/>
      <c r="BE192" s="2"/>
      <c r="BF192" s="2"/>
      <c r="BG192" s="2"/>
      <c r="BH192" s="42"/>
      <c r="BI192" s="2"/>
      <c r="BJ192" s="2"/>
      <c r="BK192" s="42"/>
      <c r="BL192" s="2"/>
      <c r="BM192" s="2"/>
      <c r="BN192" s="2"/>
      <c r="BO192" s="2"/>
      <c r="BP192" s="2"/>
      <c r="BQ192" s="2"/>
      <c r="BR192" s="2"/>
      <c r="BS192" s="2"/>
      <c r="BT192" s="2"/>
      <c r="BU192" s="2"/>
      <c r="BV192" s="2"/>
      <c r="BW192" s="2"/>
      <c r="BX192" s="2"/>
      <c r="BY192" s="2"/>
      <c r="BZ192" s="2"/>
    </row>
    <row r="193" spans="1:78" s="17" customFormat="1">
      <c r="A193" s="2"/>
      <c r="B193" s="12"/>
      <c r="C193" s="12"/>
      <c r="D193" s="12"/>
      <c r="E193" s="12"/>
      <c r="F193" s="12"/>
      <c r="G193" s="12"/>
      <c r="H193" s="12"/>
      <c r="I193" s="12"/>
      <c r="J193" s="12"/>
      <c r="K193" s="12"/>
      <c r="L193" s="12"/>
      <c r="M193" s="12"/>
      <c r="N193" s="10"/>
      <c r="O193" s="12"/>
      <c r="P193" s="10"/>
      <c r="Q193" s="10"/>
      <c r="R193" s="10"/>
      <c r="S193" s="10"/>
      <c r="T193" s="12"/>
      <c r="U193" s="12"/>
      <c r="V193" s="2"/>
      <c r="W193" s="12"/>
      <c r="X193" s="12"/>
      <c r="Y193" s="12"/>
      <c r="Z193" s="12"/>
      <c r="AA193" s="12"/>
      <c r="AB193" s="12"/>
      <c r="AC193" s="12"/>
      <c r="AD193" s="12"/>
      <c r="AE193" s="12"/>
      <c r="AF193" s="12"/>
      <c r="AG193" s="12"/>
      <c r="AH193" s="12"/>
      <c r="AI193" s="10"/>
      <c r="AJ193" s="12"/>
      <c r="AK193" s="10"/>
      <c r="AL193" s="10"/>
      <c r="AM193" s="10"/>
      <c r="AN193" s="10"/>
      <c r="AO193" s="12"/>
      <c r="AP193" s="15"/>
      <c r="AQ193" s="15"/>
      <c r="AR193" s="15"/>
      <c r="AT193" s="2"/>
      <c r="AU193" s="118"/>
      <c r="AV193" s="2"/>
      <c r="AW193" s="2"/>
      <c r="AX193" s="2"/>
      <c r="AY193" s="2"/>
      <c r="AZ193" s="2"/>
      <c r="BA193" s="2"/>
      <c r="BB193" s="2"/>
      <c r="BC193" s="2"/>
      <c r="BD193" s="2"/>
      <c r="BE193" s="2"/>
      <c r="BF193" s="2"/>
      <c r="BG193" s="2"/>
      <c r="BH193" s="42"/>
      <c r="BI193" s="2"/>
      <c r="BJ193" s="2"/>
      <c r="BK193" s="42"/>
      <c r="BL193" s="2"/>
      <c r="BM193" s="2"/>
      <c r="BN193" s="2"/>
      <c r="BO193" s="2"/>
      <c r="BP193" s="2"/>
      <c r="BQ193" s="2"/>
      <c r="BR193" s="2"/>
      <c r="BS193" s="2"/>
      <c r="BT193" s="2"/>
      <c r="BU193" s="2"/>
      <c r="BV193" s="2"/>
      <c r="BW193" s="2"/>
      <c r="BX193" s="2"/>
      <c r="BY193" s="2"/>
      <c r="BZ193" s="2"/>
    </row>
    <row r="194" spans="1:78" s="17" customFormat="1">
      <c r="A194" s="2"/>
      <c r="B194" s="12"/>
      <c r="C194" s="12"/>
      <c r="D194" s="12"/>
      <c r="E194" s="12"/>
      <c r="F194" s="12"/>
      <c r="G194" s="12"/>
      <c r="H194" s="12"/>
      <c r="I194" s="12"/>
      <c r="J194" s="12"/>
      <c r="K194" s="12"/>
      <c r="L194" s="12"/>
      <c r="M194" s="12"/>
      <c r="N194" s="10"/>
      <c r="O194" s="12"/>
      <c r="P194" s="10"/>
      <c r="Q194" s="10"/>
      <c r="R194" s="10"/>
      <c r="S194" s="10"/>
      <c r="T194" s="12"/>
      <c r="U194" s="12"/>
      <c r="V194" s="2"/>
      <c r="W194" s="12"/>
      <c r="X194" s="12"/>
      <c r="Y194" s="12"/>
      <c r="Z194" s="12"/>
      <c r="AA194" s="12"/>
      <c r="AB194" s="12"/>
      <c r="AC194" s="12"/>
      <c r="AD194" s="12"/>
      <c r="AE194" s="12"/>
      <c r="AF194" s="12"/>
      <c r="AG194" s="12"/>
      <c r="AH194" s="12"/>
      <c r="AI194" s="10"/>
      <c r="AJ194" s="12"/>
      <c r="AK194" s="10"/>
      <c r="AL194" s="10"/>
      <c r="AM194" s="10"/>
      <c r="AN194" s="10"/>
      <c r="AO194" s="12"/>
      <c r="AP194" s="15"/>
      <c r="AQ194" s="15"/>
      <c r="AR194" s="15"/>
      <c r="AT194" s="2"/>
      <c r="AU194" s="118"/>
      <c r="AV194" s="2"/>
      <c r="AW194" s="2"/>
      <c r="AX194" s="2"/>
      <c r="AY194" s="2"/>
      <c r="AZ194" s="2"/>
      <c r="BA194" s="2"/>
      <c r="BB194" s="2"/>
      <c r="BC194" s="2"/>
      <c r="BD194" s="2"/>
      <c r="BE194" s="2"/>
      <c r="BF194" s="2"/>
      <c r="BG194" s="2"/>
      <c r="BH194" s="42"/>
      <c r="BI194" s="2"/>
      <c r="BJ194" s="2"/>
      <c r="BK194" s="42"/>
      <c r="BL194" s="2"/>
      <c r="BM194" s="2"/>
      <c r="BN194" s="2"/>
      <c r="BO194" s="2"/>
      <c r="BP194" s="2"/>
      <c r="BQ194" s="2"/>
      <c r="BR194" s="2"/>
      <c r="BS194" s="2"/>
      <c r="BT194" s="2"/>
      <c r="BU194" s="2"/>
      <c r="BV194" s="2"/>
      <c r="BW194" s="2"/>
      <c r="BX194" s="2"/>
      <c r="BY194" s="2"/>
      <c r="BZ194" s="2"/>
    </row>
    <row r="195" spans="1:78" s="17" customFormat="1">
      <c r="A195" s="2"/>
      <c r="B195" s="12"/>
      <c r="C195" s="12"/>
      <c r="D195" s="12"/>
      <c r="E195" s="12"/>
      <c r="F195" s="12"/>
      <c r="G195" s="12"/>
      <c r="H195" s="12"/>
      <c r="I195" s="12"/>
      <c r="J195" s="12"/>
      <c r="K195" s="12"/>
      <c r="L195" s="12"/>
      <c r="M195" s="12"/>
      <c r="N195" s="10"/>
      <c r="O195" s="12"/>
      <c r="P195" s="10"/>
      <c r="Q195" s="10"/>
      <c r="R195" s="10"/>
      <c r="S195" s="10"/>
      <c r="T195" s="12"/>
      <c r="U195" s="12"/>
      <c r="V195" s="2"/>
      <c r="W195" s="12"/>
      <c r="X195" s="12"/>
      <c r="Y195" s="12"/>
      <c r="Z195" s="12"/>
      <c r="AA195" s="12"/>
      <c r="AB195" s="12"/>
      <c r="AC195" s="12"/>
      <c r="AD195" s="12"/>
      <c r="AE195" s="12"/>
      <c r="AF195" s="12"/>
      <c r="AG195" s="12"/>
      <c r="AH195" s="12"/>
      <c r="AI195" s="10"/>
      <c r="AJ195" s="12"/>
      <c r="AK195" s="10"/>
      <c r="AL195" s="10"/>
      <c r="AM195" s="10"/>
      <c r="AN195" s="10"/>
      <c r="AO195" s="12"/>
      <c r="AP195" s="15"/>
      <c r="AQ195" s="15"/>
      <c r="AR195" s="15"/>
      <c r="AT195" s="2"/>
      <c r="AU195" s="118"/>
      <c r="AV195" s="2"/>
      <c r="AW195" s="2"/>
      <c r="AX195" s="2"/>
      <c r="AY195" s="2"/>
      <c r="AZ195" s="2"/>
      <c r="BA195" s="2"/>
      <c r="BB195" s="2"/>
      <c r="BC195" s="2"/>
      <c r="BD195" s="2"/>
      <c r="BE195" s="2"/>
      <c r="BF195" s="2"/>
      <c r="BG195" s="2"/>
      <c r="BH195" s="42"/>
      <c r="BI195" s="2"/>
      <c r="BJ195" s="2"/>
      <c r="BK195" s="42"/>
      <c r="BL195" s="2"/>
      <c r="BM195" s="2"/>
      <c r="BN195" s="2"/>
      <c r="BO195" s="2"/>
      <c r="BP195" s="2"/>
      <c r="BQ195" s="2"/>
      <c r="BR195" s="2"/>
      <c r="BS195" s="2"/>
      <c r="BT195" s="2"/>
      <c r="BU195" s="2"/>
      <c r="BV195" s="2"/>
      <c r="BW195" s="2"/>
      <c r="BX195" s="2"/>
      <c r="BY195" s="2"/>
      <c r="BZ195" s="2"/>
    </row>
    <row r="196" spans="1:78" s="17" customFormat="1">
      <c r="A196" s="2"/>
      <c r="B196" s="12"/>
      <c r="C196" s="12"/>
      <c r="D196" s="12"/>
      <c r="E196" s="12"/>
      <c r="F196" s="12"/>
      <c r="G196" s="12"/>
      <c r="H196" s="12"/>
      <c r="I196" s="12"/>
      <c r="J196" s="12"/>
      <c r="K196" s="12"/>
      <c r="L196" s="12"/>
      <c r="M196" s="12"/>
      <c r="N196" s="10"/>
      <c r="O196" s="12"/>
      <c r="P196" s="10"/>
      <c r="Q196" s="10"/>
      <c r="R196" s="10"/>
      <c r="S196" s="10"/>
      <c r="T196" s="12"/>
      <c r="U196" s="12"/>
      <c r="V196" s="2"/>
      <c r="W196" s="12"/>
      <c r="X196" s="12"/>
      <c r="Y196" s="12"/>
      <c r="Z196" s="12"/>
      <c r="AA196" s="12"/>
      <c r="AB196" s="12"/>
      <c r="AC196" s="12"/>
      <c r="AD196" s="12"/>
      <c r="AE196" s="12"/>
      <c r="AF196" s="12"/>
      <c r="AG196" s="12"/>
      <c r="AH196" s="12"/>
      <c r="AI196" s="10"/>
      <c r="AJ196" s="12"/>
      <c r="AK196" s="10"/>
      <c r="AL196" s="10"/>
      <c r="AM196" s="10"/>
      <c r="AN196" s="10"/>
      <c r="AO196" s="12"/>
      <c r="AP196" s="15"/>
      <c r="AQ196" s="15"/>
      <c r="AR196" s="15"/>
      <c r="AT196" s="2"/>
      <c r="AU196" s="118"/>
      <c r="AV196" s="2"/>
      <c r="AW196" s="2"/>
      <c r="AX196" s="2"/>
      <c r="AY196" s="2"/>
      <c r="AZ196" s="2"/>
      <c r="BA196" s="2"/>
      <c r="BB196" s="2"/>
      <c r="BC196" s="2"/>
      <c r="BD196" s="2"/>
      <c r="BE196" s="2"/>
      <c r="BF196" s="2"/>
      <c r="BG196" s="2"/>
      <c r="BH196" s="42"/>
      <c r="BI196" s="2"/>
      <c r="BJ196" s="2"/>
      <c r="BK196" s="42"/>
      <c r="BL196" s="2"/>
      <c r="BM196" s="2"/>
      <c r="BN196" s="2"/>
      <c r="BO196" s="2"/>
      <c r="BP196" s="2"/>
      <c r="BQ196" s="2"/>
      <c r="BR196" s="2"/>
      <c r="BS196" s="2"/>
      <c r="BT196" s="2"/>
      <c r="BU196" s="2"/>
      <c r="BV196" s="2"/>
      <c r="BW196" s="2"/>
      <c r="BX196" s="2"/>
      <c r="BY196" s="2"/>
      <c r="BZ196" s="2"/>
    </row>
    <row r="197" spans="1:78" s="17" customFormat="1">
      <c r="A197" s="2"/>
      <c r="B197" s="12"/>
      <c r="C197" s="12"/>
      <c r="D197" s="12"/>
      <c r="E197" s="12"/>
      <c r="F197" s="12"/>
      <c r="G197" s="12"/>
      <c r="H197" s="12"/>
      <c r="I197" s="12"/>
      <c r="J197" s="12"/>
      <c r="K197" s="12"/>
      <c r="L197" s="12"/>
      <c r="M197" s="12"/>
      <c r="N197" s="10"/>
      <c r="O197" s="12"/>
      <c r="P197" s="10"/>
      <c r="Q197" s="10"/>
      <c r="R197" s="10"/>
      <c r="S197" s="10"/>
      <c r="T197" s="12"/>
      <c r="U197" s="12"/>
      <c r="V197" s="2"/>
      <c r="W197" s="12"/>
      <c r="X197" s="12"/>
      <c r="Y197" s="12"/>
      <c r="Z197" s="12"/>
      <c r="AA197" s="12"/>
      <c r="AB197" s="12"/>
      <c r="AC197" s="12"/>
      <c r="AD197" s="12"/>
      <c r="AE197" s="12"/>
      <c r="AF197" s="12"/>
      <c r="AG197" s="12"/>
      <c r="AH197" s="12"/>
      <c r="AI197" s="10"/>
      <c r="AJ197" s="12"/>
      <c r="AK197" s="10"/>
      <c r="AL197" s="10"/>
      <c r="AM197" s="10"/>
      <c r="AN197" s="10"/>
      <c r="AO197" s="12"/>
      <c r="AP197" s="15"/>
      <c r="AQ197" s="15"/>
      <c r="AR197" s="15"/>
      <c r="AT197" s="2"/>
      <c r="AU197" s="118"/>
      <c r="AV197" s="2"/>
      <c r="AW197" s="2"/>
      <c r="AX197" s="2"/>
      <c r="AY197" s="2"/>
      <c r="AZ197" s="2"/>
      <c r="BA197" s="2"/>
      <c r="BB197" s="2"/>
      <c r="BC197" s="2"/>
      <c r="BD197" s="2"/>
      <c r="BE197" s="2"/>
      <c r="BF197" s="2"/>
      <c r="BG197" s="2"/>
      <c r="BH197" s="42"/>
      <c r="BI197" s="2"/>
      <c r="BJ197" s="2"/>
      <c r="BK197" s="42"/>
      <c r="BL197" s="2"/>
      <c r="BM197" s="2"/>
      <c r="BN197" s="2"/>
      <c r="BO197" s="2"/>
      <c r="BP197" s="2"/>
      <c r="BQ197" s="2"/>
      <c r="BR197" s="2"/>
      <c r="BS197" s="2"/>
      <c r="BT197" s="2"/>
      <c r="BU197" s="2"/>
      <c r="BV197" s="2"/>
      <c r="BW197" s="2"/>
      <c r="BX197" s="2"/>
      <c r="BY197" s="2"/>
      <c r="BZ197" s="2"/>
    </row>
    <row r="198" spans="1:78" s="17" customFormat="1">
      <c r="A198" s="2"/>
      <c r="B198" s="12"/>
      <c r="C198" s="12"/>
      <c r="D198" s="12"/>
      <c r="E198" s="12"/>
      <c r="F198" s="12"/>
      <c r="G198" s="12"/>
      <c r="H198" s="12"/>
      <c r="I198" s="12"/>
      <c r="J198" s="12"/>
      <c r="K198" s="12"/>
      <c r="L198" s="12"/>
      <c r="M198" s="12"/>
      <c r="N198" s="10"/>
      <c r="O198" s="12"/>
      <c r="P198" s="10"/>
      <c r="Q198" s="10"/>
      <c r="R198" s="10"/>
      <c r="S198" s="10"/>
      <c r="T198" s="12"/>
      <c r="U198" s="12"/>
      <c r="V198" s="2"/>
      <c r="W198" s="12"/>
      <c r="X198" s="12"/>
      <c r="Y198" s="12"/>
      <c r="Z198" s="12"/>
      <c r="AA198" s="12"/>
      <c r="AB198" s="12"/>
      <c r="AC198" s="12"/>
      <c r="AD198" s="12"/>
      <c r="AE198" s="12"/>
      <c r="AF198" s="12"/>
      <c r="AG198" s="12"/>
      <c r="AH198" s="12"/>
      <c r="AI198" s="10"/>
      <c r="AJ198" s="12"/>
      <c r="AK198" s="10"/>
      <c r="AL198" s="10"/>
      <c r="AM198" s="10"/>
      <c r="AN198" s="10"/>
      <c r="AO198" s="12"/>
      <c r="AP198" s="15"/>
      <c r="AQ198" s="15"/>
      <c r="AR198" s="15"/>
      <c r="AT198" s="2"/>
      <c r="AU198" s="118"/>
      <c r="AV198" s="2"/>
      <c r="AW198" s="2"/>
      <c r="AX198" s="2"/>
      <c r="AY198" s="2"/>
      <c r="AZ198" s="2"/>
      <c r="BA198" s="2"/>
      <c r="BB198" s="2"/>
      <c r="BC198" s="2"/>
      <c r="BD198" s="2"/>
      <c r="BE198" s="2"/>
      <c r="BF198" s="2"/>
      <c r="BG198" s="2"/>
      <c r="BH198" s="42"/>
      <c r="BI198" s="2"/>
      <c r="BJ198" s="2"/>
      <c r="BK198" s="42"/>
      <c r="BL198" s="2"/>
      <c r="BM198" s="2"/>
      <c r="BN198" s="2"/>
      <c r="BO198" s="2"/>
      <c r="BP198" s="2"/>
      <c r="BQ198" s="2"/>
      <c r="BR198" s="2"/>
      <c r="BS198" s="2"/>
      <c r="BT198" s="2"/>
      <c r="BU198" s="2"/>
      <c r="BV198" s="2"/>
      <c r="BW198" s="2"/>
      <c r="BX198" s="2"/>
      <c r="BY198" s="2"/>
      <c r="BZ198" s="2"/>
    </row>
    <row r="199" spans="1:78" s="17" customFormat="1">
      <c r="A199" s="2"/>
      <c r="B199" s="12"/>
      <c r="C199" s="12"/>
      <c r="D199" s="12"/>
      <c r="E199" s="12"/>
      <c r="F199" s="12"/>
      <c r="G199" s="12"/>
      <c r="H199" s="12"/>
      <c r="I199" s="12"/>
      <c r="J199" s="12"/>
      <c r="K199" s="12"/>
      <c r="L199" s="12"/>
      <c r="M199" s="12"/>
      <c r="N199" s="10"/>
      <c r="O199" s="12"/>
      <c r="P199" s="10"/>
      <c r="Q199" s="10"/>
      <c r="R199" s="10"/>
      <c r="S199" s="10"/>
      <c r="T199" s="12"/>
      <c r="U199" s="12"/>
      <c r="V199" s="2"/>
      <c r="W199" s="12"/>
      <c r="X199" s="12"/>
      <c r="Y199" s="12"/>
      <c r="Z199" s="12"/>
      <c r="AA199" s="12"/>
      <c r="AB199" s="12"/>
      <c r="AC199" s="12"/>
      <c r="AD199" s="12"/>
      <c r="AE199" s="12"/>
      <c r="AF199" s="12"/>
      <c r="AG199" s="12"/>
      <c r="AH199" s="12"/>
      <c r="AI199" s="10"/>
      <c r="AJ199" s="12"/>
      <c r="AK199" s="10"/>
      <c r="AL199" s="10"/>
      <c r="AM199" s="10"/>
      <c r="AN199" s="10"/>
      <c r="AO199" s="12"/>
      <c r="AP199" s="15"/>
      <c r="AQ199" s="15"/>
      <c r="AR199" s="15"/>
      <c r="AT199" s="2"/>
      <c r="AU199" s="118"/>
      <c r="AV199" s="2"/>
      <c r="AW199" s="2"/>
      <c r="AX199" s="2"/>
      <c r="AY199" s="2"/>
      <c r="AZ199" s="2"/>
      <c r="BA199" s="2"/>
      <c r="BB199" s="2"/>
      <c r="BC199" s="2"/>
      <c r="BD199" s="2"/>
      <c r="BE199" s="2"/>
      <c r="BF199" s="2"/>
      <c r="BG199" s="2"/>
      <c r="BH199" s="42"/>
      <c r="BI199" s="2"/>
      <c r="BJ199" s="2"/>
      <c r="BK199" s="42"/>
      <c r="BL199" s="2"/>
      <c r="BM199" s="2"/>
      <c r="BN199" s="2"/>
      <c r="BO199" s="2"/>
      <c r="BP199" s="2"/>
      <c r="BQ199" s="2"/>
      <c r="BR199" s="2"/>
      <c r="BS199" s="2"/>
      <c r="BT199" s="2"/>
      <c r="BU199" s="2"/>
      <c r="BV199" s="2"/>
      <c r="BW199" s="2"/>
      <c r="BX199" s="2"/>
      <c r="BY199" s="2"/>
      <c r="BZ199" s="2"/>
    </row>
    <row r="200" spans="1:78" s="17" customFormat="1">
      <c r="A200" s="2"/>
      <c r="B200" s="12"/>
      <c r="C200" s="12"/>
      <c r="D200" s="12"/>
      <c r="E200" s="12"/>
      <c r="F200" s="12"/>
      <c r="G200" s="12"/>
      <c r="H200" s="12"/>
      <c r="I200" s="12"/>
      <c r="J200" s="12"/>
      <c r="K200" s="12"/>
      <c r="L200" s="12"/>
      <c r="M200" s="12"/>
      <c r="N200" s="10"/>
      <c r="O200" s="12"/>
      <c r="P200" s="10"/>
      <c r="Q200" s="10"/>
      <c r="R200" s="10"/>
      <c r="S200" s="10"/>
      <c r="T200" s="12"/>
      <c r="U200" s="12"/>
      <c r="V200" s="2"/>
      <c r="W200" s="12"/>
      <c r="X200" s="12"/>
      <c r="Y200" s="12"/>
      <c r="Z200" s="12"/>
      <c r="AA200" s="12"/>
      <c r="AB200" s="12"/>
      <c r="AC200" s="12"/>
      <c r="AD200" s="12"/>
      <c r="AE200" s="12"/>
      <c r="AF200" s="12"/>
      <c r="AG200" s="12"/>
      <c r="AH200" s="12"/>
      <c r="AI200" s="10"/>
      <c r="AJ200" s="12"/>
      <c r="AK200" s="10"/>
      <c r="AL200" s="10"/>
      <c r="AM200" s="10"/>
      <c r="AN200" s="10"/>
      <c r="AO200" s="12"/>
      <c r="AP200" s="15"/>
      <c r="AQ200" s="15"/>
      <c r="AR200" s="15"/>
      <c r="AT200" s="2"/>
      <c r="AU200" s="118"/>
      <c r="AV200" s="2"/>
      <c r="AW200" s="2"/>
      <c r="AX200" s="2"/>
      <c r="AY200" s="2"/>
      <c r="AZ200" s="2"/>
      <c r="BA200" s="2"/>
      <c r="BB200" s="2"/>
      <c r="BC200" s="2"/>
      <c r="BD200" s="2"/>
      <c r="BE200" s="2"/>
      <c r="BF200" s="2"/>
      <c r="BG200" s="2"/>
      <c r="BH200" s="42"/>
      <c r="BI200" s="2"/>
      <c r="BJ200" s="2"/>
      <c r="BK200" s="42"/>
      <c r="BL200" s="2"/>
      <c r="BM200" s="2"/>
      <c r="BN200" s="2"/>
      <c r="BO200" s="2"/>
      <c r="BP200" s="2"/>
      <c r="BQ200" s="2"/>
      <c r="BR200" s="2"/>
      <c r="BS200" s="2"/>
      <c r="BT200" s="2"/>
      <c r="BU200" s="2"/>
      <c r="BV200" s="2"/>
      <c r="BW200" s="2"/>
      <c r="BX200" s="2"/>
      <c r="BY200" s="2"/>
      <c r="BZ200" s="2"/>
    </row>
    <row r="201" spans="1:78" s="17" customFormat="1">
      <c r="A201" s="2"/>
      <c r="B201" s="12"/>
      <c r="C201" s="12"/>
      <c r="D201" s="12"/>
      <c r="E201" s="12"/>
      <c r="F201" s="12"/>
      <c r="G201" s="12"/>
      <c r="H201" s="12"/>
      <c r="I201" s="12"/>
      <c r="J201" s="12"/>
      <c r="K201" s="12"/>
      <c r="L201" s="12"/>
      <c r="M201" s="12"/>
      <c r="N201" s="10"/>
      <c r="O201" s="12"/>
      <c r="P201" s="10"/>
      <c r="Q201" s="10"/>
      <c r="R201" s="10"/>
      <c r="S201" s="10"/>
      <c r="T201" s="12"/>
      <c r="U201" s="12"/>
      <c r="V201" s="2"/>
      <c r="W201" s="12"/>
      <c r="X201" s="12"/>
      <c r="Y201" s="12"/>
      <c r="Z201" s="12"/>
      <c r="AA201" s="12"/>
      <c r="AB201" s="12"/>
      <c r="AC201" s="12"/>
      <c r="AD201" s="12"/>
      <c r="AE201" s="12"/>
      <c r="AF201" s="12"/>
      <c r="AG201" s="12"/>
      <c r="AH201" s="12"/>
      <c r="AI201" s="10"/>
      <c r="AJ201" s="12"/>
      <c r="AK201" s="10"/>
      <c r="AL201" s="10"/>
      <c r="AM201" s="10"/>
      <c r="AN201" s="10"/>
      <c r="AO201" s="12"/>
      <c r="AP201" s="15"/>
      <c r="AQ201" s="15"/>
      <c r="AR201" s="15"/>
      <c r="AT201" s="2"/>
      <c r="AU201" s="118"/>
      <c r="AV201" s="2"/>
      <c r="AW201" s="2"/>
      <c r="AX201" s="2"/>
      <c r="AY201" s="2"/>
      <c r="AZ201" s="2"/>
      <c r="BA201" s="2"/>
      <c r="BB201" s="2"/>
      <c r="BC201" s="2"/>
      <c r="BD201" s="2"/>
      <c r="BE201" s="2"/>
      <c r="BF201" s="2"/>
      <c r="BG201" s="2"/>
      <c r="BH201" s="42"/>
      <c r="BI201" s="2"/>
      <c r="BJ201" s="2"/>
      <c r="BK201" s="42"/>
      <c r="BL201" s="2"/>
      <c r="BM201" s="2"/>
      <c r="BN201" s="2"/>
      <c r="BO201" s="2"/>
      <c r="BP201" s="2"/>
      <c r="BQ201" s="2"/>
      <c r="BR201" s="2"/>
      <c r="BS201" s="2"/>
      <c r="BT201" s="2"/>
      <c r="BU201" s="2"/>
      <c r="BV201" s="2"/>
      <c r="BW201" s="2"/>
      <c r="BX201" s="2"/>
      <c r="BY201" s="2"/>
      <c r="BZ201" s="2"/>
    </row>
    <row r="202" spans="1:78" s="17" customFormat="1">
      <c r="A202" s="2"/>
      <c r="B202" s="12"/>
      <c r="C202" s="12"/>
      <c r="D202" s="12"/>
      <c r="E202" s="12"/>
      <c r="F202" s="12"/>
      <c r="G202" s="12"/>
      <c r="H202" s="12"/>
      <c r="I202" s="12"/>
      <c r="J202" s="12"/>
      <c r="K202" s="12"/>
      <c r="L202" s="12"/>
      <c r="M202" s="12"/>
      <c r="N202" s="10"/>
      <c r="O202" s="12"/>
      <c r="P202" s="10"/>
      <c r="Q202" s="10"/>
      <c r="R202" s="10"/>
      <c r="S202" s="10"/>
      <c r="T202" s="12"/>
      <c r="U202" s="12"/>
      <c r="V202" s="2"/>
      <c r="W202" s="12"/>
      <c r="X202" s="12"/>
      <c r="Y202" s="12"/>
      <c r="Z202" s="12"/>
      <c r="AA202" s="12"/>
      <c r="AB202" s="12"/>
      <c r="AC202" s="12"/>
      <c r="AD202" s="12"/>
      <c r="AE202" s="12"/>
      <c r="AF202" s="12"/>
      <c r="AG202" s="12"/>
      <c r="AH202" s="12"/>
      <c r="AI202" s="10"/>
      <c r="AJ202" s="12"/>
      <c r="AK202" s="10"/>
      <c r="AL202" s="10"/>
      <c r="AM202" s="10"/>
      <c r="AN202" s="10"/>
      <c r="AO202" s="12"/>
      <c r="AP202" s="15"/>
      <c r="AQ202" s="15"/>
      <c r="AR202" s="15"/>
      <c r="AT202" s="2"/>
      <c r="AU202" s="118"/>
      <c r="AV202" s="2"/>
      <c r="AW202" s="2"/>
      <c r="AX202" s="2"/>
      <c r="AY202" s="2"/>
      <c r="AZ202" s="2"/>
      <c r="BA202" s="2"/>
      <c r="BB202" s="2"/>
      <c r="BC202" s="2"/>
      <c r="BD202" s="2"/>
      <c r="BE202" s="2"/>
      <c r="BF202" s="2"/>
      <c r="BG202" s="2"/>
      <c r="BH202" s="42"/>
      <c r="BI202" s="2"/>
      <c r="BJ202" s="2"/>
      <c r="BK202" s="42"/>
      <c r="BL202" s="2"/>
      <c r="BM202" s="2"/>
      <c r="BN202" s="2"/>
      <c r="BO202" s="2"/>
      <c r="BP202" s="2"/>
      <c r="BQ202" s="2"/>
      <c r="BR202" s="2"/>
      <c r="BS202" s="2"/>
      <c r="BT202" s="2"/>
      <c r="BU202" s="2"/>
      <c r="BV202" s="2"/>
      <c r="BW202" s="2"/>
      <c r="BX202" s="2"/>
      <c r="BY202" s="2"/>
      <c r="BZ202" s="2"/>
    </row>
    <row r="203" spans="1:78" s="17" customFormat="1">
      <c r="A203" s="2"/>
      <c r="B203" s="12"/>
      <c r="C203" s="12"/>
      <c r="D203" s="12"/>
      <c r="E203" s="12"/>
      <c r="F203" s="12"/>
      <c r="G203" s="12"/>
      <c r="H203" s="12"/>
      <c r="I203" s="12"/>
      <c r="J203" s="12"/>
      <c r="K203" s="12"/>
      <c r="L203" s="12"/>
      <c r="M203" s="12"/>
      <c r="N203" s="10"/>
      <c r="O203" s="12"/>
      <c r="P203" s="10"/>
      <c r="Q203" s="10"/>
      <c r="R203" s="10"/>
      <c r="S203" s="10"/>
      <c r="T203" s="12"/>
      <c r="U203" s="12"/>
      <c r="V203" s="2"/>
      <c r="W203" s="12"/>
      <c r="X203" s="12"/>
      <c r="Y203" s="12"/>
      <c r="Z203" s="12"/>
      <c r="AA203" s="12"/>
      <c r="AB203" s="12"/>
      <c r="AC203" s="12"/>
      <c r="AD203" s="12"/>
      <c r="AE203" s="12"/>
      <c r="AF203" s="12"/>
      <c r="AG203" s="12"/>
      <c r="AH203" s="12"/>
      <c r="AI203" s="10"/>
      <c r="AJ203" s="12"/>
      <c r="AK203" s="10"/>
      <c r="AL203" s="10"/>
      <c r="AM203" s="10"/>
      <c r="AN203" s="10"/>
      <c r="AO203" s="12"/>
      <c r="AP203" s="15"/>
      <c r="AQ203" s="15"/>
      <c r="AR203" s="15"/>
      <c r="AT203" s="2"/>
      <c r="AU203" s="118"/>
      <c r="AV203" s="2"/>
      <c r="AW203" s="2"/>
      <c r="AX203" s="2"/>
      <c r="AY203" s="2"/>
      <c r="AZ203" s="2"/>
      <c r="BA203" s="2"/>
      <c r="BB203" s="2"/>
      <c r="BC203" s="2"/>
      <c r="BD203" s="2"/>
      <c r="BE203" s="2"/>
      <c r="BF203" s="2"/>
      <c r="BG203" s="2"/>
      <c r="BH203" s="42"/>
      <c r="BI203" s="2"/>
      <c r="BJ203" s="2"/>
      <c r="BK203" s="42"/>
      <c r="BL203" s="2"/>
      <c r="BM203" s="2"/>
      <c r="BN203" s="2"/>
      <c r="BO203" s="2"/>
      <c r="BP203" s="2"/>
      <c r="BQ203" s="2"/>
      <c r="BR203" s="2"/>
      <c r="BS203" s="2"/>
      <c r="BT203" s="2"/>
      <c r="BU203" s="2"/>
      <c r="BV203" s="2"/>
      <c r="BW203" s="2"/>
      <c r="BX203" s="2"/>
      <c r="BY203" s="2"/>
      <c r="BZ203" s="2"/>
    </row>
    <row r="204" spans="1:78" s="17" customFormat="1">
      <c r="A204" s="2"/>
      <c r="B204" s="12"/>
      <c r="C204" s="12"/>
      <c r="D204" s="12"/>
      <c r="E204" s="12"/>
      <c r="F204" s="12"/>
      <c r="G204" s="12"/>
      <c r="H204" s="12"/>
      <c r="I204" s="12"/>
      <c r="J204" s="12"/>
      <c r="K204" s="12"/>
      <c r="L204" s="12"/>
      <c r="M204" s="12"/>
      <c r="N204" s="10"/>
      <c r="O204" s="12"/>
      <c r="P204" s="10"/>
      <c r="Q204" s="10"/>
      <c r="R204" s="10"/>
      <c r="S204" s="10"/>
      <c r="T204" s="12"/>
      <c r="U204" s="12"/>
      <c r="V204" s="2"/>
      <c r="W204" s="12"/>
      <c r="X204" s="12"/>
      <c r="Y204" s="12"/>
      <c r="Z204" s="12"/>
      <c r="AA204" s="12"/>
      <c r="AB204" s="12"/>
      <c r="AC204" s="12"/>
      <c r="AD204" s="12"/>
      <c r="AE204" s="12"/>
      <c r="AF204" s="12"/>
      <c r="AG204" s="12"/>
      <c r="AH204" s="12"/>
      <c r="AI204" s="10"/>
      <c r="AJ204" s="12"/>
      <c r="AK204" s="10"/>
      <c r="AL204" s="10"/>
      <c r="AM204" s="10"/>
      <c r="AN204" s="10"/>
      <c r="AO204" s="12"/>
      <c r="AP204" s="15"/>
      <c r="AQ204" s="15"/>
      <c r="AR204" s="15"/>
      <c r="AT204" s="2"/>
      <c r="AU204" s="118"/>
      <c r="AV204" s="2"/>
      <c r="AW204" s="2"/>
      <c r="AX204" s="2"/>
      <c r="AY204" s="2"/>
      <c r="AZ204" s="2"/>
      <c r="BA204" s="2"/>
      <c r="BB204" s="2"/>
      <c r="BC204" s="2"/>
      <c r="BD204" s="2"/>
      <c r="BE204" s="2"/>
      <c r="BF204" s="2"/>
      <c r="BG204" s="2"/>
      <c r="BH204" s="42"/>
      <c r="BI204" s="2"/>
      <c r="BJ204" s="2"/>
      <c r="BK204" s="42"/>
      <c r="BL204" s="2"/>
      <c r="BM204" s="2"/>
      <c r="BN204" s="2"/>
      <c r="BO204" s="2"/>
      <c r="BP204" s="2"/>
      <c r="BQ204" s="2"/>
      <c r="BR204" s="2"/>
      <c r="BS204" s="2"/>
      <c r="BT204" s="2"/>
      <c r="BU204" s="2"/>
      <c r="BV204" s="2"/>
      <c r="BW204" s="2"/>
      <c r="BX204" s="2"/>
      <c r="BY204" s="2"/>
      <c r="BZ204" s="2"/>
    </row>
    <row r="205" spans="1:78" s="17" customFormat="1">
      <c r="A205" s="2"/>
      <c r="B205" s="12"/>
      <c r="C205" s="12"/>
      <c r="D205" s="12"/>
      <c r="E205" s="12"/>
      <c r="F205" s="12"/>
      <c r="G205" s="12"/>
      <c r="H205" s="12"/>
      <c r="I205" s="12"/>
      <c r="J205" s="12"/>
      <c r="K205" s="12"/>
      <c r="L205" s="12"/>
      <c r="M205" s="12"/>
      <c r="N205" s="10"/>
      <c r="O205" s="12"/>
      <c r="P205" s="10"/>
      <c r="Q205" s="10"/>
      <c r="R205" s="10"/>
      <c r="S205" s="10"/>
      <c r="T205" s="12"/>
      <c r="U205" s="12"/>
      <c r="V205" s="2"/>
      <c r="W205" s="12"/>
      <c r="X205" s="12"/>
      <c r="Y205" s="12"/>
      <c r="Z205" s="12"/>
      <c r="AA205" s="12"/>
      <c r="AB205" s="12"/>
      <c r="AC205" s="12"/>
      <c r="AD205" s="12"/>
      <c r="AE205" s="12"/>
      <c r="AF205" s="12"/>
      <c r="AG205" s="12"/>
      <c r="AH205" s="12"/>
      <c r="AI205" s="10"/>
      <c r="AJ205" s="12"/>
      <c r="AK205" s="10"/>
      <c r="AL205" s="10"/>
      <c r="AM205" s="10"/>
      <c r="AN205" s="10"/>
      <c r="AO205" s="12"/>
      <c r="AP205" s="15"/>
      <c r="AQ205" s="15"/>
      <c r="AR205" s="15"/>
      <c r="AT205" s="2"/>
      <c r="AU205" s="118"/>
      <c r="AV205" s="2"/>
      <c r="AW205" s="2"/>
      <c r="AX205" s="2"/>
      <c r="AY205" s="2"/>
      <c r="AZ205" s="2"/>
      <c r="BA205" s="2"/>
      <c r="BB205" s="2"/>
      <c r="BC205" s="2"/>
      <c r="BD205" s="2"/>
      <c r="BE205" s="2"/>
      <c r="BF205" s="2"/>
      <c r="BG205" s="2"/>
      <c r="BH205" s="42"/>
      <c r="BI205" s="2"/>
      <c r="BJ205" s="2"/>
      <c r="BK205" s="42"/>
      <c r="BL205" s="2"/>
      <c r="BM205" s="2"/>
      <c r="BN205" s="2"/>
      <c r="BO205" s="2"/>
      <c r="BP205" s="2"/>
      <c r="BQ205" s="2"/>
      <c r="BR205" s="2"/>
      <c r="BS205" s="2"/>
      <c r="BT205" s="2"/>
      <c r="BU205" s="2"/>
      <c r="BV205" s="2"/>
      <c r="BW205" s="2"/>
      <c r="BX205" s="2"/>
      <c r="BY205" s="2"/>
      <c r="BZ205" s="2"/>
    </row>
    <row r="206" spans="1:78" s="17" customFormat="1">
      <c r="A206" s="2"/>
      <c r="B206" s="12"/>
      <c r="C206" s="12"/>
      <c r="D206" s="12"/>
      <c r="E206" s="12"/>
      <c r="F206" s="12"/>
      <c r="G206" s="12"/>
      <c r="H206" s="12"/>
      <c r="I206" s="12"/>
      <c r="J206" s="12"/>
      <c r="K206" s="12"/>
      <c r="L206" s="12"/>
      <c r="M206" s="12"/>
      <c r="N206" s="10"/>
      <c r="O206" s="12"/>
      <c r="P206" s="10"/>
      <c r="Q206" s="10"/>
      <c r="R206" s="10"/>
      <c r="S206" s="10"/>
      <c r="T206" s="12"/>
      <c r="U206" s="12"/>
      <c r="V206" s="2"/>
      <c r="W206" s="12"/>
      <c r="X206" s="12"/>
      <c r="Y206" s="12"/>
      <c r="Z206" s="12"/>
      <c r="AA206" s="12"/>
      <c r="AB206" s="12"/>
      <c r="AC206" s="12"/>
      <c r="AD206" s="12"/>
      <c r="AE206" s="12"/>
      <c r="AF206" s="12"/>
      <c r="AG206" s="12"/>
      <c r="AH206" s="12"/>
      <c r="AI206" s="10"/>
      <c r="AJ206" s="12"/>
      <c r="AK206" s="10"/>
      <c r="AL206" s="10"/>
      <c r="AM206" s="10"/>
      <c r="AN206" s="10"/>
      <c r="AO206" s="12"/>
      <c r="AP206" s="15"/>
      <c r="AQ206" s="15"/>
      <c r="AR206" s="15"/>
      <c r="AT206" s="2"/>
      <c r="AU206" s="118"/>
      <c r="AV206" s="2"/>
      <c r="AW206" s="2"/>
      <c r="AX206" s="2"/>
      <c r="AY206" s="2"/>
      <c r="AZ206" s="2"/>
      <c r="BA206" s="2"/>
      <c r="BB206" s="2"/>
      <c r="BC206" s="2"/>
      <c r="BD206" s="2"/>
      <c r="BE206" s="2"/>
      <c r="BF206" s="2"/>
      <c r="BG206" s="2"/>
      <c r="BH206" s="42"/>
      <c r="BI206" s="2"/>
      <c r="BJ206" s="2"/>
      <c r="BK206" s="42"/>
      <c r="BL206" s="2"/>
      <c r="BM206" s="2"/>
      <c r="BN206" s="2"/>
      <c r="BO206" s="2"/>
      <c r="BP206" s="2"/>
      <c r="BQ206" s="2"/>
      <c r="BR206" s="2"/>
      <c r="BS206" s="2"/>
      <c r="BT206" s="2"/>
      <c r="BU206" s="2"/>
      <c r="BV206" s="2"/>
      <c r="BW206" s="2"/>
      <c r="BX206" s="2"/>
      <c r="BY206" s="2"/>
      <c r="BZ206" s="2"/>
    </row>
    <row r="207" spans="1:78" s="17" customFormat="1">
      <c r="A207" s="2"/>
      <c r="B207" s="12"/>
      <c r="C207" s="12"/>
      <c r="D207" s="12"/>
      <c r="E207" s="12"/>
      <c r="F207" s="12"/>
      <c r="G207" s="12"/>
      <c r="H207" s="12"/>
      <c r="I207" s="12"/>
      <c r="J207" s="12"/>
      <c r="K207" s="12"/>
      <c r="L207" s="12"/>
      <c r="M207" s="12"/>
      <c r="N207" s="10"/>
      <c r="O207" s="12"/>
      <c r="P207" s="10"/>
      <c r="Q207" s="10"/>
      <c r="R207" s="10"/>
      <c r="S207" s="10"/>
      <c r="T207" s="12"/>
      <c r="U207" s="12"/>
      <c r="V207" s="2"/>
      <c r="W207" s="12"/>
      <c r="X207" s="12"/>
      <c r="Y207" s="12"/>
      <c r="Z207" s="12"/>
      <c r="AA207" s="12"/>
      <c r="AB207" s="12"/>
      <c r="AC207" s="12"/>
      <c r="AD207" s="12"/>
      <c r="AE207" s="12"/>
      <c r="AF207" s="12"/>
      <c r="AG207" s="12"/>
      <c r="AH207" s="12"/>
      <c r="AI207" s="10"/>
      <c r="AJ207" s="12"/>
      <c r="AK207" s="10"/>
      <c r="AL207" s="10"/>
      <c r="AM207" s="10"/>
      <c r="AN207" s="10"/>
      <c r="AO207" s="12"/>
      <c r="AP207" s="15"/>
      <c r="AQ207" s="15"/>
      <c r="AR207" s="15"/>
      <c r="AT207" s="2"/>
      <c r="AU207" s="118"/>
      <c r="AV207" s="2"/>
      <c r="AW207" s="2"/>
      <c r="AX207" s="2"/>
      <c r="AY207" s="2"/>
      <c r="AZ207" s="2"/>
      <c r="BA207" s="2"/>
      <c r="BB207" s="2"/>
      <c r="BC207" s="2"/>
      <c r="BD207" s="2"/>
      <c r="BE207" s="2"/>
      <c r="BF207" s="2"/>
      <c r="BG207" s="2"/>
      <c r="BH207" s="42"/>
      <c r="BI207" s="2"/>
      <c r="BJ207" s="2"/>
      <c r="BK207" s="42"/>
      <c r="BL207" s="2"/>
      <c r="BM207" s="2"/>
      <c r="BN207" s="2"/>
      <c r="BO207" s="2"/>
      <c r="BP207" s="2"/>
      <c r="BQ207" s="2"/>
      <c r="BR207" s="2"/>
      <c r="BS207" s="2"/>
      <c r="BT207" s="2"/>
      <c r="BU207" s="2"/>
      <c r="BV207" s="2"/>
      <c r="BW207" s="2"/>
      <c r="BX207" s="2"/>
      <c r="BY207" s="2"/>
      <c r="BZ207" s="2"/>
    </row>
    <row r="208" spans="1:78" s="17" customFormat="1">
      <c r="A208" s="2"/>
      <c r="B208" s="12"/>
      <c r="C208" s="12"/>
      <c r="D208" s="12"/>
      <c r="E208" s="12"/>
      <c r="F208" s="12"/>
      <c r="G208" s="12"/>
      <c r="H208" s="12"/>
      <c r="I208" s="12"/>
      <c r="J208" s="12"/>
      <c r="K208" s="12"/>
      <c r="L208" s="12"/>
      <c r="M208" s="12"/>
      <c r="N208" s="10"/>
      <c r="O208" s="12"/>
      <c r="P208" s="10"/>
      <c r="Q208" s="10"/>
      <c r="R208" s="10"/>
      <c r="S208" s="10"/>
      <c r="T208" s="12"/>
      <c r="U208" s="12"/>
      <c r="V208" s="2"/>
      <c r="W208" s="12"/>
      <c r="X208" s="12"/>
      <c r="Y208" s="12"/>
      <c r="Z208" s="12"/>
      <c r="AA208" s="12"/>
      <c r="AB208" s="12"/>
      <c r="AC208" s="12"/>
      <c r="AD208" s="12"/>
      <c r="AE208" s="12"/>
      <c r="AF208" s="12"/>
      <c r="AG208" s="12"/>
      <c r="AH208" s="12"/>
      <c r="AI208" s="10"/>
      <c r="AJ208" s="12"/>
      <c r="AK208" s="10"/>
      <c r="AL208" s="10"/>
      <c r="AM208" s="10"/>
      <c r="AN208" s="10"/>
      <c r="AO208" s="12"/>
      <c r="AP208" s="15"/>
      <c r="AQ208" s="15"/>
      <c r="AR208" s="15"/>
      <c r="AT208" s="2"/>
      <c r="AU208" s="118"/>
      <c r="AV208" s="2"/>
      <c r="AW208" s="2"/>
      <c r="AX208" s="2"/>
      <c r="AY208" s="2"/>
      <c r="AZ208" s="2"/>
      <c r="BA208" s="2"/>
      <c r="BB208" s="2"/>
      <c r="BC208" s="2"/>
      <c r="BD208" s="2"/>
      <c r="BE208" s="2"/>
      <c r="BF208" s="2"/>
      <c r="BG208" s="2"/>
      <c r="BH208" s="42"/>
      <c r="BI208" s="2"/>
      <c r="BJ208" s="2"/>
      <c r="BK208" s="42"/>
      <c r="BL208" s="2"/>
      <c r="BM208" s="2"/>
      <c r="BN208" s="2"/>
      <c r="BO208" s="2"/>
      <c r="BP208" s="2"/>
      <c r="BQ208" s="2"/>
      <c r="BR208" s="2"/>
      <c r="BS208" s="2"/>
      <c r="BT208" s="2"/>
      <c r="BU208" s="2"/>
      <c r="BV208" s="2"/>
      <c r="BW208" s="2"/>
      <c r="BX208" s="2"/>
      <c r="BY208" s="2"/>
      <c r="BZ208" s="2"/>
    </row>
    <row r="209" spans="1:78" s="17" customFormat="1">
      <c r="A209" s="2"/>
      <c r="B209" s="12"/>
      <c r="C209" s="12"/>
      <c r="D209" s="12"/>
      <c r="E209" s="12"/>
      <c r="F209" s="12"/>
      <c r="G209" s="12"/>
      <c r="H209" s="12"/>
      <c r="I209" s="12"/>
      <c r="J209" s="12"/>
      <c r="K209" s="12"/>
      <c r="L209" s="12"/>
      <c r="M209" s="12"/>
      <c r="N209" s="10"/>
      <c r="O209" s="12"/>
      <c r="P209" s="10"/>
      <c r="Q209" s="10"/>
      <c r="R209" s="10"/>
      <c r="S209" s="10"/>
      <c r="T209" s="12"/>
      <c r="U209" s="12"/>
      <c r="V209" s="2"/>
      <c r="W209" s="12"/>
      <c r="X209" s="12"/>
      <c r="Y209" s="12"/>
      <c r="Z209" s="12"/>
      <c r="AA209" s="12"/>
      <c r="AB209" s="12"/>
      <c r="AC209" s="12"/>
      <c r="AD209" s="12"/>
      <c r="AE209" s="12"/>
      <c r="AF209" s="12"/>
      <c r="AG209" s="12"/>
      <c r="AH209" s="12"/>
      <c r="AI209" s="10"/>
      <c r="AJ209" s="12"/>
      <c r="AK209" s="10"/>
      <c r="AL209" s="10"/>
      <c r="AM209" s="10"/>
      <c r="AN209" s="10"/>
      <c r="AO209" s="12"/>
      <c r="AP209" s="15"/>
      <c r="AQ209" s="15"/>
      <c r="AR209" s="15"/>
      <c r="AT209" s="2"/>
      <c r="AU209" s="118"/>
      <c r="AV209" s="2"/>
      <c r="AW209" s="2"/>
      <c r="AX209" s="2"/>
      <c r="AY209" s="2"/>
      <c r="AZ209" s="2"/>
      <c r="BA209" s="2"/>
      <c r="BB209" s="2"/>
      <c r="BC209" s="2"/>
      <c r="BD209" s="2"/>
      <c r="BE209" s="2"/>
      <c r="BF209" s="2"/>
      <c r="BG209" s="2"/>
      <c r="BH209" s="42"/>
      <c r="BI209" s="2"/>
      <c r="BJ209" s="2"/>
      <c r="BK209" s="42"/>
      <c r="BL209" s="2"/>
      <c r="BM209" s="2"/>
      <c r="BN209" s="2"/>
      <c r="BO209" s="2"/>
      <c r="BP209" s="2"/>
      <c r="BQ209" s="2"/>
      <c r="BR209" s="2"/>
      <c r="BS209" s="2"/>
      <c r="BT209" s="2"/>
      <c r="BU209" s="2"/>
      <c r="BV209" s="2"/>
      <c r="BW209" s="2"/>
      <c r="BX209" s="2"/>
      <c r="BY209" s="2"/>
      <c r="BZ209" s="2"/>
    </row>
    <row r="210" spans="1:78" s="17" customFormat="1">
      <c r="A210" s="2"/>
      <c r="B210" s="12"/>
      <c r="C210" s="12"/>
      <c r="D210" s="12"/>
      <c r="E210" s="12"/>
      <c r="F210" s="12"/>
      <c r="G210" s="12"/>
      <c r="H210" s="12"/>
      <c r="I210" s="12"/>
      <c r="J210" s="12"/>
      <c r="K210" s="12"/>
      <c r="L210" s="12"/>
      <c r="M210" s="12"/>
      <c r="N210" s="10"/>
      <c r="O210" s="12"/>
      <c r="P210" s="10"/>
      <c r="Q210" s="10"/>
      <c r="R210" s="10"/>
      <c r="S210" s="10"/>
      <c r="T210" s="12"/>
      <c r="U210" s="12"/>
      <c r="V210" s="2"/>
      <c r="W210" s="12"/>
      <c r="X210" s="12"/>
      <c r="Y210" s="12"/>
      <c r="Z210" s="12"/>
      <c r="AA210" s="12"/>
      <c r="AB210" s="12"/>
      <c r="AC210" s="12"/>
      <c r="AD210" s="12"/>
      <c r="AE210" s="12"/>
      <c r="AF210" s="12"/>
      <c r="AG210" s="12"/>
      <c r="AH210" s="12"/>
      <c r="AI210" s="10"/>
      <c r="AJ210" s="12"/>
      <c r="AK210" s="10"/>
      <c r="AL210" s="10"/>
      <c r="AM210" s="10"/>
      <c r="AN210" s="10"/>
      <c r="AO210" s="12"/>
      <c r="AP210" s="15"/>
      <c r="AQ210" s="15"/>
      <c r="AR210" s="15"/>
      <c r="AT210" s="2"/>
      <c r="AU210" s="118"/>
      <c r="AV210" s="2"/>
      <c r="AW210" s="2"/>
      <c r="AX210" s="2"/>
      <c r="AY210" s="2"/>
      <c r="AZ210" s="2"/>
      <c r="BA210" s="2"/>
      <c r="BB210" s="2"/>
      <c r="BC210" s="2"/>
      <c r="BD210" s="2"/>
      <c r="BE210" s="2"/>
      <c r="BF210" s="2"/>
      <c r="BG210" s="2"/>
      <c r="BH210" s="42"/>
      <c r="BI210" s="2"/>
      <c r="BJ210" s="2"/>
      <c r="BK210" s="42"/>
      <c r="BL210" s="2"/>
      <c r="BM210" s="2"/>
      <c r="BN210" s="2"/>
      <c r="BO210" s="2"/>
      <c r="BP210" s="2"/>
      <c r="BQ210" s="2"/>
      <c r="BR210" s="2"/>
      <c r="BS210" s="2"/>
      <c r="BT210" s="2"/>
      <c r="BU210" s="2"/>
      <c r="BV210" s="2"/>
      <c r="BW210" s="2"/>
      <c r="BX210" s="2"/>
      <c r="BY210" s="2"/>
      <c r="BZ210" s="2"/>
    </row>
    <row r="211" spans="1:78" s="17" customFormat="1">
      <c r="A211" s="2"/>
      <c r="B211" s="12"/>
      <c r="C211" s="12"/>
      <c r="D211" s="12"/>
      <c r="E211" s="12"/>
      <c r="F211" s="12"/>
      <c r="G211" s="12"/>
      <c r="H211" s="12"/>
      <c r="I211" s="12"/>
      <c r="J211" s="12"/>
      <c r="K211" s="12"/>
      <c r="L211" s="12"/>
      <c r="M211" s="12"/>
      <c r="N211" s="10"/>
      <c r="O211" s="12"/>
      <c r="P211" s="10"/>
      <c r="Q211" s="10"/>
      <c r="R211" s="10"/>
      <c r="S211" s="10"/>
      <c r="T211" s="12"/>
      <c r="U211" s="12"/>
      <c r="V211" s="2"/>
      <c r="W211" s="12"/>
      <c r="X211" s="12"/>
      <c r="Y211" s="12"/>
      <c r="Z211" s="12"/>
      <c r="AA211" s="12"/>
      <c r="AB211" s="12"/>
      <c r="AC211" s="12"/>
      <c r="AD211" s="12"/>
      <c r="AE211" s="12"/>
      <c r="AF211" s="12"/>
      <c r="AG211" s="12"/>
      <c r="AH211" s="12"/>
      <c r="AI211" s="10"/>
      <c r="AJ211" s="12"/>
      <c r="AK211" s="10"/>
      <c r="AL211" s="10"/>
      <c r="AM211" s="10"/>
      <c r="AN211" s="10"/>
      <c r="AO211" s="12"/>
      <c r="AP211" s="15"/>
      <c r="AQ211" s="15"/>
      <c r="AR211" s="15"/>
      <c r="AT211" s="2"/>
      <c r="AU211" s="118"/>
      <c r="AV211" s="2"/>
      <c r="AW211" s="2"/>
      <c r="AX211" s="2"/>
      <c r="AY211" s="2"/>
      <c r="AZ211" s="2"/>
      <c r="BA211" s="2"/>
      <c r="BB211" s="2"/>
      <c r="BC211" s="2"/>
      <c r="BD211" s="2"/>
      <c r="BE211" s="2"/>
      <c r="BF211" s="2"/>
      <c r="BG211" s="2"/>
      <c r="BH211" s="42"/>
      <c r="BI211" s="2"/>
      <c r="BJ211" s="2"/>
      <c r="BK211" s="42"/>
      <c r="BL211" s="2"/>
      <c r="BM211" s="2"/>
      <c r="BN211" s="2"/>
      <c r="BO211" s="2"/>
      <c r="BP211" s="2"/>
      <c r="BQ211" s="2"/>
      <c r="BR211" s="2"/>
      <c r="BS211" s="2"/>
      <c r="BT211" s="2"/>
      <c r="BU211" s="2"/>
      <c r="BV211" s="2"/>
      <c r="BW211" s="2"/>
      <c r="BX211" s="2"/>
      <c r="BY211" s="2"/>
      <c r="BZ211" s="2"/>
    </row>
    <row r="212" spans="1:78" s="17" customFormat="1">
      <c r="A212" s="2"/>
      <c r="B212" s="12"/>
      <c r="C212" s="12"/>
      <c r="D212" s="12"/>
      <c r="E212" s="12"/>
      <c r="F212" s="12"/>
      <c r="G212" s="12"/>
      <c r="H212" s="12"/>
      <c r="I212" s="12"/>
      <c r="J212" s="12"/>
      <c r="K212" s="12"/>
      <c r="L212" s="12"/>
      <c r="M212" s="12"/>
      <c r="N212" s="10"/>
      <c r="O212" s="12"/>
      <c r="P212" s="10"/>
      <c r="Q212" s="10"/>
      <c r="R212" s="10"/>
      <c r="S212" s="10"/>
      <c r="T212" s="12"/>
      <c r="U212" s="12"/>
      <c r="V212" s="2"/>
      <c r="W212" s="12"/>
      <c r="X212" s="12"/>
      <c r="Y212" s="12"/>
      <c r="Z212" s="12"/>
      <c r="AA212" s="12"/>
      <c r="AB212" s="12"/>
      <c r="AC212" s="12"/>
      <c r="AD212" s="12"/>
      <c r="AE212" s="12"/>
      <c r="AF212" s="12"/>
      <c r="AG212" s="12"/>
      <c r="AH212" s="12"/>
      <c r="AI212" s="10"/>
      <c r="AJ212" s="12"/>
      <c r="AK212" s="10"/>
      <c r="AL212" s="10"/>
      <c r="AM212" s="10"/>
      <c r="AN212" s="10"/>
      <c r="AO212" s="12"/>
      <c r="AP212" s="15"/>
      <c r="AQ212" s="15"/>
      <c r="AR212" s="15"/>
      <c r="AT212" s="2"/>
      <c r="AU212" s="118"/>
      <c r="AV212" s="2"/>
      <c r="AW212" s="2"/>
      <c r="AX212" s="2"/>
      <c r="AY212" s="2"/>
      <c r="AZ212" s="2"/>
      <c r="BA212" s="2"/>
      <c r="BB212" s="2"/>
      <c r="BC212" s="2"/>
      <c r="BD212" s="2"/>
      <c r="BE212" s="2"/>
      <c r="BF212" s="2"/>
      <c r="BG212" s="2"/>
      <c r="BH212" s="42"/>
      <c r="BI212" s="2"/>
      <c r="BJ212" s="2"/>
      <c r="BK212" s="42"/>
      <c r="BL212" s="2"/>
      <c r="BM212" s="2"/>
      <c r="BN212" s="2"/>
      <c r="BO212" s="2"/>
      <c r="BP212" s="2"/>
      <c r="BQ212" s="2"/>
      <c r="BR212" s="2"/>
      <c r="BS212" s="2"/>
      <c r="BT212" s="2"/>
      <c r="BU212" s="2"/>
      <c r="BV212" s="2"/>
      <c r="BW212" s="2"/>
      <c r="BX212" s="2"/>
      <c r="BY212" s="2"/>
      <c r="BZ212" s="2"/>
    </row>
    <row r="213" spans="1:78" s="17" customFormat="1">
      <c r="A213" s="2"/>
      <c r="B213" s="12"/>
      <c r="C213" s="12"/>
      <c r="D213" s="12"/>
      <c r="E213" s="12"/>
      <c r="F213" s="12"/>
      <c r="G213" s="12"/>
      <c r="H213" s="12"/>
      <c r="I213" s="12"/>
      <c r="J213" s="12"/>
      <c r="K213" s="12"/>
      <c r="L213" s="12"/>
      <c r="M213" s="12"/>
      <c r="N213" s="10"/>
      <c r="O213" s="12"/>
      <c r="P213" s="10"/>
      <c r="Q213" s="10"/>
      <c r="R213" s="10"/>
      <c r="S213" s="10"/>
      <c r="T213" s="12"/>
      <c r="U213" s="12"/>
      <c r="V213" s="2"/>
      <c r="W213" s="12"/>
      <c r="X213" s="12"/>
      <c r="Y213" s="12"/>
      <c r="Z213" s="12"/>
      <c r="AA213" s="12"/>
      <c r="AB213" s="12"/>
      <c r="AC213" s="12"/>
      <c r="AD213" s="12"/>
      <c r="AE213" s="12"/>
      <c r="AF213" s="12"/>
      <c r="AG213" s="12"/>
      <c r="AH213" s="12"/>
      <c r="AI213" s="10"/>
      <c r="AJ213" s="12"/>
      <c r="AK213" s="10"/>
      <c r="AL213" s="10"/>
      <c r="AM213" s="10"/>
      <c r="AN213" s="10"/>
      <c r="AO213" s="12"/>
      <c r="AP213" s="15"/>
      <c r="AQ213" s="15"/>
      <c r="AR213" s="15"/>
      <c r="AT213" s="2"/>
      <c r="AU213" s="118"/>
      <c r="AV213" s="2"/>
      <c r="AW213" s="2"/>
      <c r="AX213" s="2"/>
      <c r="AY213" s="2"/>
      <c r="AZ213" s="2"/>
      <c r="BA213" s="2"/>
      <c r="BB213" s="2"/>
      <c r="BC213" s="2"/>
      <c r="BD213" s="2"/>
      <c r="BE213" s="2"/>
      <c r="BF213" s="2"/>
      <c r="BG213" s="2"/>
      <c r="BH213" s="42"/>
      <c r="BI213" s="2"/>
      <c r="BJ213" s="2"/>
      <c r="BK213" s="42"/>
      <c r="BL213" s="2"/>
      <c r="BM213" s="2"/>
      <c r="BN213" s="2"/>
      <c r="BO213" s="2"/>
      <c r="BP213" s="2"/>
      <c r="BQ213" s="2"/>
      <c r="BR213" s="2"/>
      <c r="BS213" s="2"/>
      <c r="BT213" s="2"/>
      <c r="BU213" s="2"/>
      <c r="BV213" s="2"/>
      <c r="BW213" s="2"/>
      <c r="BX213" s="2"/>
      <c r="BY213" s="2"/>
      <c r="BZ213" s="2"/>
    </row>
    <row r="214" spans="1:78" s="17" customFormat="1">
      <c r="A214" s="2"/>
      <c r="B214" s="12"/>
      <c r="C214" s="12"/>
      <c r="D214" s="12"/>
      <c r="E214" s="12"/>
      <c r="F214" s="12"/>
      <c r="G214" s="12"/>
      <c r="H214" s="12"/>
      <c r="I214" s="12"/>
      <c r="J214" s="12"/>
      <c r="K214" s="12"/>
      <c r="L214" s="12"/>
      <c r="M214" s="12"/>
      <c r="N214" s="10"/>
      <c r="O214" s="12"/>
      <c r="P214" s="10"/>
      <c r="Q214" s="10"/>
      <c r="R214" s="10"/>
      <c r="S214" s="10"/>
      <c r="T214" s="12"/>
      <c r="U214" s="12"/>
      <c r="V214" s="2"/>
      <c r="W214" s="12"/>
      <c r="X214" s="12"/>
      <c r="Y214" s="12"/>
      <c r="Z214" s="12"/>
      <c r="AA214" s="12"/>
      <c r="AB214" s="12"/>
      <c r="AC214" s="12"/>
      <c r="AD214" s="12"/>
      <c r="AE214" s="12"/>
      <c r="AF214" s="12"/>
      <c r="AG214" s="12"/>
      <c r="AH214" s="12"/>
      <c r="AI214" s="10"/>
      <c r="AJ214" s="12"/>
      <c r="AK214" s="10"/>
      <c r="AL214" s="10"/>
      <c r="AM214" s="10"/>
      <c r="AN214" s="10"/>
      <c r="AO214" s="12"/>
      <c r="AP214" s="15"/>
      <c r="AQ214" s="15"/>
      <c r="AR214" s="15"/>
      <c r="AT214" s="2"/>
      <c r="AU214" s="118"/>
      <c r="AV214" s="2"/>
      <c r="AW214" s="2"/>
      <c r="AX214" s="2"/>
      <c r="AY214" s="2"/>
      <c r="AZ214" s="2"/>
      <c r="BA214" s="2"/>
      <c r="BB214" s="2"/>
      <c r="BC214" s="2"/>
      <c r="BD214" s="2"/>
      <c r="BE214" s="2"/>
      <c r="BF214" s="2"/>
      <c r="BG214" s="2"/>
      <c r="BH214" s="42"/>
      <c r="BI214" s="2"/>
      <c r="BJ214" s="2"/>
      <c r="BK214" s="42"/>
      <c r="BL214" s="2"/>
      <c r="BM214" s="2"/>
      <c r="BN214" s="2"/>
      <c r="BO214" s="2"/>
      <c r="BP214" s="2"/>
      <c r="BQ214" s="2"/>
      <c r="BR214" s="2"/>
      <c r="BS214" s="2"/>
      <c r="BT214" s="2"/>
      <c r="BU214" s="2"/>
      <c r="BV214" s="2"/>
      <c r="BW214" s="2"/>
      <c r="BX214" s="2"/>
      <c r="BY214" s="2"/>
      <c r="BZ214" s="2"/>
    </row>
    <row r="215" spans="1:78" s="17" customFormat="1">
      <c r="A215" s="2"/>
      <c r="B215" s="12"/>
      <c r="C215" s="12"/>
      <c r="D215" s="12"/>
      <c r="E215" s="12"/>
      <c r="F215" s="12"/>
      <c r="G215" s="12"/>
      <c r="H215" s="12"/>
      <c r="I215" s="12"/>
      <c r="J215" s="12"/>
      <c r="K215" s="12"/>
      <c r="L215" s="12"/>
      <c r="M215" s="12"/>
      <c r="N215" s="10"/>
      <c r="O215" s="12"/>
      <c r="P215" s="10"/>
      <c r="Q215" s="10"/>
      <c r="R215" s="10"/>
      <c r="S215" s="10"/>
      <c r="T215" s="12"/>
      <c r="U215" s="12"/>
      <c r="V215" s="2"/>
      <c r="W215" s="12"/>
      <c r="X215" s="12"/>
      <c r="Y215" s="12"/>
      <c r="Z215" s="12"/>
      <c r="AA215" s="12"/>
      <c r="AB215" s="12"/>
      <c r="AC215" s="12"/>
      <c r="AD215" s="12"/>
      <c r="AE215" s="12"/>
      <c r="AF215" s="12"/>
      <c r="AG215" s="12"/>
      <c r="AH215" s="12"/>
      <c r="AI215" s="10"/>
      <c r="AJ215" s="12"/>
      <c r="AK215" s="10"/>
      <c r="AL215" s="10"/>
      <c r="AM215" s="10"/>
      <c r="AN215" s="10"/>
      <c r="AO215" s="12"/>
      <c r="AP215" s="15"/>
      <c r="AQ215" s="15"/>
      <c r="AR215" s="15"/>
      <c r="AT215" s="2"/>
      <c r="AU215" s="118"/>
      <c r="AV215" s="2"/>
      <c r="AW215" s="2"/>
      <c r="AX215" s="2"/>
      <c r="AY215" s="2"/>
      <c r="AZ215" s="2"/>
      <c r="BA215" s="2"/>
      <c r="BB215" s="2"/>
      <c r="BC215" s="2"/>
      <c r="BD215" s="2"/>
      <c r="BE215" s="2"/>
      <c r="BF215" s="2"/>
      <c r="BG215" s="2"/>
      <c r="BH215" s="42"/>
      <c r="BI215" s="2"/>
      <c r="BJ215" s="2"/>
      <c r="BK215" s="42"/>
      <c r="BL215" s="2"/>
      <c r="BM215" s="2"/>
      <c r="BN215" s="2"/>
      <c r="BO215" s="2"/>
      <c r="BP215" s="2"/>
      <c r="BQ215" s="2"/>
      <c r="BR215" s="2"/>
      <c r="BS215" s="2"/>
      <c r="BT215" s="2"/>
      <c r="BU215" s="2"/>
      <c r="BV215" s="2"/>
      <c r="BW215" s="2"/>
      <c r="BX215" s="2"/>
      <c r="BY215" s="2"/>
      <c r="BZ215" s="2"/>
    </row>
    <row r="216" spans="1:78" s="17" customFormat="1">
      <c r="A216" s="2"/>
      <c r="B216" s="12"/>
      <c r="C216" s="12"/>
      <c r="D216" s="12"/>
      <c r="E216" s="12"/>
      <c r="F216" s="12"/>
      <c r="G216" s="12"/>
      <c r="H216" s="12"/>
      <c r="I216" s="12"/>
      <c r="J216" s="12"/>
      <c r="K216" s="12"/>
      <c r="L216" s="12"/>
      <c r="M216" s="12"/>
      <c r="N216" s="10"/>
      <c r="O216" s="12"/>
      <c r="P216" s="10"/>
      <c r="Q216" s="10"/>
      <c r="R216" s="10"/>
      <c r="S216" s="10"/>
      <c r="T216" s="12"/>
      <c r="U216" s="12"/>
      <c r="V216" s="2"/>
      <c r="W216" s="12"/>
      <c r="X216" s="12"/>
      <c r="Y216" s="12"/>
      <c r="Z216" s="12"/>
      <c r="AA216" s="12"/>
      <c r="AB216" s="12"/>
      <c r="AC216" s="12"/>
      <c r="AD216" s="12"/>
      <c r="AE216" s="12"/>
      <c r="AF216" s="12"/>
      <c r="AG216" s="12"/>
      <c r="AH216" s="12"/>
      <c r="AI216" s="10"/>
      <c r="AJ216" s="12"/>
      <c r="AK216" s="10"/>
      <c r="AL216" s="10"/>
      <c r="AM216" s="10"/>
      <c r="AN216" s="10"/>
      <c r="AO216" s="12"/>
      <c r="AP216" s="15"/>
      <c r="AQ216" s="15"/>
      <c r="AR216" s="15"/>
      <c r="AT216" s="2"/>
      <c r="AU216" s="118"/>
      <c r="AV216" s="2"/>
      <c r="AW216" s="2"/>
      <c r="AX216" s="2"/>
      <c r="AY216" s="2"/>
      <c r="AZ216" s="2"/>
      <c r="BA216" s="2"/>
      <c r="BB216" s="2"/>
      <c r="BC216" s="2"/>
      <c r="BD216" s="2"/>
      <c r="BE216" s="2"/>
      <c r="BF216" s="2"/>
      <c r="BG216" s="2"/>
      <c r="BH216" s="42"/>
      <c r="BI216" s="2"/>
      <c r="BJ216" s="2"/>
      <c r="BK216" s="42"/>
      <c r="BL216" s="2"/>
      <c r="BM216" s="2"/>
      <c r="BN216" s="2"/>
      <c r="BO216" s="2"/>
      <c r="BP216" s="2"/>
      <c r="BQ216" s="2"/>
      <c r="BR216" s="2"/>
      <c r="BS216" s="2"/>
      <c r="BT216" s="2"/>
      <c r="BU216" s="2"/>
      <c r="BV216" s="2"/>
      <c r="BW216" s="2"/>
      <c r="BX216" s="2"/>
      <c r="BY216" s="2"/>
      <c r="BZ216" s="2"/>
    </row>
    <row r="217" spans="1:78" s="17" customFormat="1">
      <c r="A217" s="2"/>
      <c r="B217" s="12"/>
      <c r="C217" s="12"/>
      <c r="D217" s="12"/>
      <c r="E217" s="12"/>
      <c r="F217" s="12"/>
      <c r="G217" s="12"/>
      <c r="H217" s="12"/>
      <c r="I217" s="12"/>
      <c r="J217" s="12"/>
      <c r="K217" s="12"/>
      <c r="L217" s="12"/>
      <c r="M217" s="12"/>
      <c r="N217" s="10"/>
      <c r="O217" s="12"/>
      <c r="P217" s="10"/>
      <c r="Q217" s="10"/>
      <c r="R217" s="10"/>
      <c r="S217" s="10"/>
      <c r="T217" s="12"/>
      <c r="U217" s="12"/>
      <c r="V217" s="2"/>
      <c r="W217" s="12"/>
      <c r="X217" s="12"/>
      <c r="Y217" s="12"/>
      <c r="Z217" s="12"/>
      <c r="AA217" s="12"/>
      <c r="AB217" s="12"/>
      <c r="AC217" s="12"/>
      <c r="AD217" s="12"/>
      <c r="AE217" s="12"/>
      <c r="AF217" s="12"/>
      <c r="AG217" s="12"/>
      <c r="AH217" s="12"/>
      <c r="AI217" s="10"/>
      <c r="AJ217" s="12"/>
      <c r="AK217" s="10"/>
      <c r="AL217" s="10"/>
      <c r="AM217" s="10"/>
      <c r="AN217" s="10"/>
      <c r="AO217" s="12"/>
      <c r="AP217" s="15"/>
      <c r="AQ217" s="15"/>
      <c r="AR217" s="15"/>
      <c r="AT217" s="2"/>
      <c r="AU217" s="118"/>
      <c r="AV217" s="2"/>
      <c r="AW217" s="2"/>
      <c r="AX217" s="2"/>
      <c r="AY217" s="2"/>
      <c r="AZ217" s="2"/>
      <c r="BA217" s="2"/>
      <c r="BB217" s="2"/>
      <c r="BC217" s="2"/>
      <c r="BD217" s="2"/>
      <c r="BE217" s="2"/>
      <c r="BF217" s="2"/>
      <c r="BG217" s="2"/>
      <c r="BH217" s="42"/>
      <c r="BI217" s="2"/>
      <c r="BJ217" s="2"/>
      <c r="BK217" s="42"/>
      <c r="BL217" s="2"/>
      <c r="BM217" s="2"/>
      <c r="BN217" s="2"/>
      <c r="BO217" s="2"/>
      <c r="BP217" s="2"/>
      <c r="BQ217" s="2"/>
      <c r="BR217" s="2"/>
      <c r="BS217" s="2"/>
      <c r="BT217" s="2"/>
      <c r="BU217" s="2"/>
      <c r="BV217" s="2"/>
      <c r="BW217" s="2"/>
      <c r="BX217" s="2"/>
      <c r="BY217" s="2"/>
      <c r="BZ217" s="2"/>
    </row>
    <row r="218" spans="1:78" s="17" customFormat="1">
      <c r="A218" s="2"/>
      <c r="B218" s="12"/>
      <c r="C218" s="12"/>
      <c r="D218" s="12"/>
      <c r="E218" s="12"/>
      <c r="F218" s="12"/>
      <c r="G218" s="12"/>
      <c r="H218" s="12"/>
      <c r="I218" s="12"/>
      <c r="J218" s="12"/>
      <c r="K218" s="12"/>
      <c r="L218" s="12"/>
      <c r="M218" s="12"/>
      <c r="N218" s="10"/>
      <c r="O218" s="12"/>
      <c r="P218" s="10"/>
      <c r="Q218" s="10"/>
      <c r="R218" s="10"/>
      <c r="S218" s="10"/>
      <c r="T218" s="12"/>
      <c r="U218" s="12"/>
      <c r="V218" s="2"/>
      <c r="W218" s="12"/>
      <c r="X218" s="12"/>
      <c r="Y218" s="12"/>
      <c r="Z218" s="12"/>
      <c r="AA218" s="12"/>
      <c r="AB218" s="12"/>
      <c r="AC218" s="12"/>
      <c r="AD218" s="12"/>
      <c r="AE218" s="12"/>
      <c r="AF218" s="12"/>
      <c r="AG218" s="12"/>
      <c r="AH218" s="12"/>
      <c r="AI218" s="10"/>
      <c r="AJ218" s="12"/>
      <c r="AK218" s="10"/>
      <c r="AL218" s="10"/>
      <c r="AM218" s="10"/>
      <c r="AN218" s="10"/>
      <c r="AO218" s="12"/>
      <c r="AP218" s="15"/>
      <c r="AQ218" s="15"/>
      <c r="AR218" s="15"/>
      <c r="AT218" s="2"/>
      <c r="AU218" s="118"/>
      <c r="AV218" s="2"/>
      <c r="AW218" s="2"/>
      <c r="AX218" s="2"/>
      <c r="AY218" s="2"/>
      <c r="AZ218" s="2"/>
      <c r="BA218" s="2"/>
      <c r="BB218" s="2"/>
      <c r="BC218" s="2"/>
      <c r="BD218" s="2"/>
      <c r="BE218" s="2"/>
      <c r="BF218" s="2"/>
      <c r="BG218" s="2"/>
      <c r="BH218" s="42"/>
      <c r="BI218" s="2"/>
      <c r="BJ218" s="2"/>
      <c r="BK218" s="42"/>
      <c r="BL218" s="2"/>
      <c r="BM218" s="2"/>
      <c r="BN218" s="2"/>
      <c r="BO218" s="2"/>
      <c r="BP218" s="2"/>
      <c r="BQ218" s="2"/>
      <c r="BR218" s="2"/>
      <c r="BS218" s="2"/>
      <c r="BT218" s="2"/>
      <c r="BU218" s="2"/>
      <c r="BV218" s="2"/>
      <c r="BW218" s="2"/>
      <c r="BX218" s="2"/>
      <c r="BY218" s="2"/>
      <c r="BZ218" s="2"/>
    </row>
    <row r="219" spans="1:78" s="17" customFormat="1">
      <c r="A219" s="2"/>
      <c r="B219" s="12"/>
      <c r="C219" s="12"/>
      <c r="D219" s="12"/>
      <c r="E219" s="12"/>
      <c r="F219" s="12"/>
      <c r="G219" s="12"/>
      <c r="H219" s="12"/>
      <c r="I219" s="12"/>
      <c r="J219" s="12"/>
      <c r="K219" s="12"/>
      <c r="L219" s="12"/>
      <c r="M219" s="12"/>
      <c r="N219" s="10"/>
      <c r="O219" s="12"/>
      <c r="P219" s="10"/>
      <c r="Q219" s="10"/>
      <c r="R219" s="10"/>
      <c r="S219" s="10"/>
      <c r="T219" s="12"/>
      <c r="U219" s="12"/>
      <c r="V219" s="2"/>
      <c r="W219" s="12"/>
      <c r="X219" s="12"/>
      <c r="Y219" s="12"/>
      <c r="Z219" s="12"/>
      <c r="AA219" s="12"/>
      <c r="AB219" s="12"/>
      <c r="AC219" s="12"/>
      <c r="AD219" s="12"/>
      <c r="AE219" s="12"/>
      <c r="AF219" s="12"/>
      <c r="AG219" s="12"/>
      <c r="AH219" s="12"/>
      <c r="AI219" s="10"/>
      <c r="AJ219" s="12"/>
      <c r="AK219" s="10"/>
      <c r="AL219" s="10"/>
      <c r="AM219" s="10"/>
      <c r="AN219" s="10"/>
      <c r="AO219" s="12"/>
      <c r="AP219" s="15"/>
      <c r="AQ219" s="15"/>
      <c r="AR219" s="15"/>
      <c r="AT219" s="2"/>
      <c r="AU219" s="118"/>
      <c r="AV219" s="2"/>
      <c r="AW219" s="2"/>
      <c r="AX219" s="2"/>
      <c r="AY219" s="2"/>
      <c r="AZ219" s="2"/>
      <c r="BA219" s="2"/>
      <c r="BB219" s="2"/>
      <c r="BC219" s="2"/>
      <c r="BD219" s="2"/>
      <c r="BE219" s="2"/>
      <c r="BF219" s="2"/>
      <c r="BG219" s="2"/>
      <c r="BH219" s="42"/>
      <c r="BI219" s="2"/>
      <c r="BJ219" s="2"/>
      <c r="BK219" s="42"/>
      <c r="BL219" s="2"/>
      <c r="BM219" s="2"/>
      <c r="BN219" s="2"/>
      <c r="BO219" s="2"/>
      <c r="BP219" s="2"/>
      <c r="BQ219" s="2"/>
      <c r="BR219" s="2"/>
      <c r="BS219" s="2"/>
      <c r="BT219" s="2"/>
      <c r="BU219" s="2"/>
      <c r="BV219" s="2"/>
      <c r="BW219" s="2"/>
      <c r="BX219" s="2"/>
      <c r="BY219" s="2"/>
      <c r="BZ219" s="2"/>
    </row>
    <row r="220" spans="1:78" s="17" customFormat="1">
      <c r="A220" s="2"/>
      <c r="B220" s="12"/>
      <c r="C220" s="12"/>
      <c r="D220" s="12"/>
      <c r="E220" s="12"/>
      <c r="F220" s="12"/>
      <c r="G220" s="12"/>
      <c r="H220" s="12"/>
      <c r="I220" s="12"/>
      <c r="J220" s="12"/>
      <c r="K220" s="12"/>
      <c r="L220" s="12"/>
      <c r="M220" s="12"/>
      <c r="N220" s="10"/>
      <c r="O220" s="12"/>
      <c r="P220" s="10"/>
      <c r="Q220" s="10"/>
      <c r="R220" s="10"/>
      <c r="S220" s="10"/>
      <c r="T220" s="12"/>
      <c r="U220" s="12"/>
      <c r="V220" s="2"/>
      <c r="W220" s="12"/>
      <c r="X220" s="12"/>
      <c r="Y220" s="12"/>
      <c r="Z220" s="12"/>
      <c r="AA220" s="12"/>
      <c r="AB220" s="12"/>
      <c r="AC220" s="12"/>
      <c r="AD220" s="12"/>
      <c r="AE220" s="12"/>
      <c r="AF220" s="12"/>
      <c r="AG220" s="12"/>
      <c r="AH220" s="12"/>
      <c r="AI220" s="10"/>
      <c r="AJ220" s="12"/>
      <c r="AK220" s="10"/>
      <c r="AL220" s="10"/>
      <c r="AM220" s="10"/>
      <c r="AN220" s="10"/>
      <c r="AO220" s="12"/>
      <c r="AP220" s="15"/>
      <c r="AQ220" s="15"/>
      <c r="AR220" s="15"/>
      <c r="AT220" s="2"/>
      <c r="AU220" s="118"/>
      <c r="AV220" s="2"/>
      <c r="AW220" s="2"/>
      <c r="AX220" s="2"/>
      <c r="AY220" s="2"/>
      <c r="AZ220" s="2"/>
      <c r="BA220" s="2"/>
      <c r="BB220" s="2"/>
      <c r="BC220" s="2"/>
      <c r="BD220" s="2"/>
      <c r="BE220" s="2"/>
      <c r="BF220" s="2"/>
      <c r="BG220" s="2"/>
      <c r="BH220" s="42"/>
      <c r="BI220" s="2"/>
      <c r="BJ220" s="2"/>
      <c r="BK220" s="42"/>
      <c r="BL220" s="2"/>
      <c r="BM220" s="2"/>
      <c r="BN220" s="2"/>
      <c r="BO220" s="2"/>
      <c r="BP220" s="2"/>
      <c r="BQ220" s="2"/>
      <c r="BR220" s="2"/>
      <c r="BS220" s="2"/>
      <c r="BT220" s="2"/>
      <c r="BU220" s="2"/>
      <c r="BV220" s="2"/>
      <c r="BW220" s="2"/>
      <c r="BX220" s="2"/>
      <c r="BY220" s="2"/>
      <c r="BZ220" s="2"/>
    </row>
    <row r="221" spans="1:78" s="17" customFormat="1">
      <c r="A221" s="2"/>
      <c r="B221" s="12"/>
      <c r="C221" s="12"/>
      <c r="D221" s="12"/>
      <c r="E221" s="12"/>
      <c r="F221" s="12"/>
      <c r="G221" s="12"/>
      <c r="H221" s="12"/>
      <c r="I221" s="12"/>
      <c r="J221" s="12"/>
      <c r="K221" s="12"/>
      <c r="L221" s="12"/>
      <c r="M221" s="12"/>
      <c r="N221" s="10"/>
      <c r="O221" s="12"/>
      <c r="P221" s="10"/>
      <c r="Q221" s="10"/>
      <c r="R221" s="10"/>
      <c r="S221" s="10"/>
      <c r="T221" s="12"/>
      <c r="U221" s="12"/>
      <c r="V221" s="2"/>
      <c r="W221" s="12"/>
      <c r="X221" s="12"/>
      <c r="Y221" s="12"/>
      <c r="Z221" s="12"/>
      <c r="AA221" s="12"/>
      <c r="AB221" s="12"/>
      <c r="AC221" s="12"/>
      <c r="AD221" s="12"/>
      <c r="AE221" s="12"/>
      <c r="AF221" s="12"/>
      <c r="AG221" s="12"/>
      <c r="AH221" s="12"/>
      <c r="AI221" s="10"/>
      <c r="AJ221" s="12"/>
      <c r="AK221" s="10"/>
      <c r="AL221" s="10"/>
      <c r="AM221" s="10"/>
      <c r="AN221" s="10"/>
      <c r="AO221" s="12"/>
      <c r="AP221" s="15"/>
      <c r="AQ221" s="15"/>
      <c r="AR221" s="15"/>
      <c r="AT221" s="2"/>
      <c r="AU221" s="118"/>
      <c r="AV221" s="2"/>
      <c r="AW221" s="2"/>
      <c r="AX221" s="2"/>
      <c r="AY221" s="2"/>
      <c r="AZ221" s="2"/>
      <c r="BA221" s="2"/>
      <c r="BB221" s="2"/>
      <c r="BC221" s="2"/>
      <c r="BD221" s="2"/>
      <c r="BE221" s="2"/>
      <c r="BF221" s="2"/>
      <c r="BG221" s="2"/>
      <c r="BH221" s="42"/>
      <c r="BI221" s="2"/>
      <c r="BJ221" s="2"/>
      <c r="BK221" s="42"/>
      <c r="BL221" s="2"/>
      <c r="BM221" s="2"/>
      <c r="BN221" s="2"/>
      <c r="BO221" s="2"/>
      <c r="BP221" s="2"/>
      <c r="BQ221" s="2"/>
      <c r="BR221" s="2"/>
      <c r="BS221" s="2"/>
      <c r="BT221" s="2"/>
      <c r="BU221" s="2"/>
      <c r="BV221" s="2"/>
      <c r="BW221" s="2"/>
      <c r="BX221" s="2"/>
      <c r="BY221" s="2"/>
      <c r="BZ221" s="2"/>
    </row>
    <row r="222" spans="1:78" s="17" customFormat="1">
      <c r="A222" s="2"/>
      <c r="B222" s="12"/>
      <c r="C222" s="12"/>
      <c r="D222" s="12"/>
      <c r="E222" s="12"/>
      <c r="F222" s="12"/>
      <c r="G222" s="12"/>
      <c r="H222" s="12"/>
      <c r="I222" s="12"/>
      <c r="J222" s="12"/>
      <c r="K222" s="12"/>
      <c r="L222" s="12"/>
      <c r="M222" s="12"/>
      <c r="N222" s="10"/>
      <c r="O222" s="12"/>
      <c r="P222" s="10"/>
      <c r="Q222" s="10"/>
      <c r="R222" s="10"/>
      <c r="S222" s="10"/>
      <c r="T222" s="12"/>
      <c r="U222" s="12"/>
      <c r="V222" s="2"/>
      <c r="W222" s="12"/>
      <c r="X222" s="12"/>
      <c r="Y222" s="12"/>
      <c r="Z222" s="12"/>
      <c r="AA222" s="12"/>
      <c r="AB222" s="12"/>
      <c r="AC222" s="12"/>
      <c r="AD222" s="12"/>
      <c r="AE222" s="12"/>
      <c r="AF222" s="12"/>
      <c r="AG222" s="12"/>
      <c r="AH222" s="12"/>
      <c r="AI222" s="10"/>
      <c r="AJ222" s="12"/>
      <c r="AK222" s="10"/>
      <c r="AL222" s="10"/>
      <c r="AM222" s="10"/>
      <c r="AN222" s="10"/>
      <c r="AO222" s="12"/>
      <c r="AP222" s="15"/>
      <c r="AQ222" s="15"/>
      <c r="AR222" s="15"/>
      <c r="AT222" s="2"/>
      <c r="AU222" s="118"/>
      <c r="AV222" s="2"/>
      <c r="AW222" s="2"/>
      <c r="AX222" s="2"/>
      <c r="AY222" s="2"/>
      <c r="AZ222" s="2"/>
      <c r="BA222" s="2"/>
      <c r="BB222" s="2"/>
      <c r="BC222" s="2"/>
      <c r="BD222" s="2"/>
      <c r="BE222" s="2"/>
      <c r="BF222" s="2"/>
      <c r="BG222" s="2"/>
      <c r="BH222" s="42"/>
      <c r="BI222" s="2"/>
      <c r="BJ222" s="2"/>
      <c r="BK222" s="42"/>
      <c r="BL222" s="2"/>
      <c r="BM222" s="2"/>
      <c r="BN222" s="2"/>
      <c r="BO222" s="2"/>
      <c r="BP222" s="2"/>
      <c r="BQ222" s="2"/>
      <c r="BR222" s="2"/>
      <c r="BS222" s="2"/>
      <c r="BT222" s="2"/>
      <c r="BU222" s="2"/>
      <c r="BV222" s="2"/>
      <c r="BW222" s="2"/>
      <c r="BX222" s="2"/>
      <c r="BY222" s="2"/>
      <c r="BZ222" s="2"/>
    </row>
    <row r="223" spans="1:78" s="17" customFormat="1">
      <c r="A223" s="2"/>
      <c r="B223" s="12"/>
      <c r="C223" s="12"/>
      <c r="D223" s="12"/>
      <c r="E223" s="12"/>
      <c r="F223" s="12"/>
      <c r="G223" s="12"/>
      <c r="H223" s="12"/>
      <c r="I223" s="12"/>
      <c r="J223" s="12"/>
      <c r="K223" s="12"/>
      <c r="L223" s="12"/>
      <c r="M223" s="12"/>
      <c r="N223" s="10"/>
      <c r="O223" s="12"/>
      <c r="P223" s="10"/>
      <c r="Q223" s="10"/>
      <c r="R223" s="10"/>
      <c r="S223" s="10"/>
      <c r="T223" s="12"/>
      <c r="U223" s="12"/>
      <c r="V223" s="2"/>
      <c r="W223" s="12"/>
      <c r="X223" s="12"/>
      <c r="Y223" s="12"/>
      <c r="Z223" s="12"/>
      <c r="AA223" s="12"/>
      <c r="AB223" s="12"/>
      <c r="AC223" s="12"/>
      <c r="AD223" s="12"/>
      <c r="AE223" s="12"/>
      <c r="AF223" s="12"/>
      <c r="AG223" s="12"/>
      <c r="AH223" s="12"/>
      <c r="AI223" s="10"/>
      <c r="AJ223" s="12"/>
      <c r="AK223" s="10"/>
      <c r="AL223" s="10"/>
      <c r="AM223" s="10"/>
      <c r="AN223" s="10"/>
      <c r="AO223" s="12"/>
      <c r="AP223" s="15"/>
      <c r="AQ223" s="15"/>
      <c r="AR223" s="15"/>
      <c r="AT223" s="2"/>
      <c r="AU223" s="118"/>
      <c r="AV223" s="2"/>
      <c r="AW223" s="2"/>
      <c r="AX223" s="2"/>
      <c r="AY223" s="2"/>
      <c r="AZ223" s="2"/>
      <c r="BA223" s="2"/>
      <c r="BB223" s="2"/>
      <c r="BC223" s="2"/>
      <c r="BD223" s="2"/>
      <c r="BE223" s="2"/>
      <c r="BF223" s="2"/>
      <c r="BG223" s="2"/>
      <c r="BH223" s="42"/>
      <c r="BI223" s="2"/>
      <c r="BJ223" s="2"/>
      <c r="BK223" s="42"/>
      <c r="BL223" s="2"/>
      <c r="BM223" s="2"/>
      <c r="BN223" s="2"/>
      <c r="BO223" s="2"/>
      <c r="BP223" s="2"/>
      <c r="BQ223" s="2"/>
      <c r="BR223" s="2"/>
      <c r="BS223" s="2"/>
      <c r="BT223" s="2"/>
      <c r="BU223" s="2"/>
      <c r="BV223" s="2"/>
      <c r="BW223" s="2"/>
      <c r="BX223" s="2"/>
      <c r="BY223" s="2"/>
      <c r="BZ223" s="2"/>
    </row>
    <row r="224" spans="1:78" s="17" customFormat="1">
      <c r="A224" s="2"/>
      <c r="B224" s="12"/>
      <c r="C224" s="12"/>
      <c r="D224" s="12"/>
      <c r="E224" s="12"/>
      <c r="F224" s="12"/>
      <c r="G224" s="12"/>
      <c r="H224" s="12"/>
      <c r="I224" s="12"/>
      <c r="J224" s="12"/>
      <c r="K224" s="12"/>
      <c r="L224" s="12"/>
      <c r="M224" s="12"/>
      <c r="N224" s="10"/>
      <c r="O224" s="12"/>
      <c r="P224" s="10"/>
      <c r="Q224" s="10"/>
      <c r="R224" s="10"/>
      <c r="S224" s="10"/>
      <c r="T224" s="12"/>
      <c r="U224" s="12"/>
      <c r="V224" s="2"/>
      <c r="W224" s="12"/>
      <c r="X224" s="12"/>
      <c r="Y224" s="12"/>
      <c r="Z224" s="12"/>
      <c r="AA224" s="12"/>
      <c r="AB224" s="12"/>
      <c r="AC224" s="12"/>
      <c r="AD224" s="12"/>
      <c r="AE224" s="12"/>
      <c r="AF224" s="12"/>
      <c r="AG224" s="12"/>
      <c r="AH224" s="12"/>
      <c r="AI224" s="10"/>
      <c r="AJ224" s="12"/>
      <c r="AK224" s="10"/>
      <c r="AL224" s="10"/>
      <c r="AM224" s="10"/>
      <c r="AN224" s="10"/>
      <c r="AO224" s="12"/>
      <c r="AP224" s="15"/>
      <c r="AQ224" s="15"/>
      <c r="AR224" s="15"/>
      <c r="AT224" s="2"/>
      <c r="AU224" s="118"/>
      <c r="AV224" s="2"/>
      <c r="AW224" s="2"/>
      <c r="AX224" s="2"/>
      <c r="AY224" s="2"/>
      <c r="AZ224" s="2"/>
      <c r="BA224" s="2"/>
      <c r="BB224" s="2"/>
      <c r="BC224" s="2"/>
      <c r="BD224" s="2"/>
      <c r="BE224" s="2"/>
      <c r="BF224" s="2"/>
      <c r="BG224" s="2"/>
      <c r="BH224" s="42"/>
      <c r="BI224" s="2"/>
      <c r="BJ224" s="2"/>
      <c r="BK224" s="42"/>
      <c r="BL224" s="2"/>
      <c r="BM224" s="2"/>
      <c r="BN224" s="2"/>
      <c r="BO224" s="2"/>
      <c r="BP224" s="2"/>
      <c r="BQ224" s="2"/>
      <c r="BR224" s="2"/>
      <c r="BS224" s="2"/>
      <c r="BT224" s="2"/>
      <c r="BU224" s="2"/>
      <c r="BV224" s="2"/>
      <c r="BW224" s="2"/>
      <c r="BX224" s="2"/>
      <c r="BY224" s="2"/>
      <c r="BZ224" s="2"/>
    </row>
    <row r="225" spans="1:78" s="17" customFormat="1">
      <c r="A225" s="2"/>
      <c r="B225" s="12"/>
      <c r="C225" s="12"/>
      <c r="D225" s="12"/>
      <c r="E225" s="12"/>
      <c r="F225" s="12"/>
      <c r="G225" s="12"/>
      <c r="H225" s="12"/>
      <c r="I225" s="12"/>
      <c r="J225" s="12"/>
      <c r="K225" s="12"/>
      <c r="L225" s="12"/>
      <c r="M225" s="12"/>
      <c r="N225" s="10"/>
      <c r="O225" s="12"/>
      <c r="P225" s="10"/>
      <c r="Q225" s="10"/>
      <c r="R225" s="10"/>
      <c r="S225" s="10"/>
      <c r="T225" s="12"/>
      <c r="U225" s="12"/>
      <c r="V225" s="2"/>
      <c r="W225" s="12"/>
      <c r="X225" s="12"/>
      <c r="Y225" s="12"/>
      <c r="Z225" s="12"/>
      <c r="AA225" s="12"/>
      <c r="AB225" s="12"/>
      <c r="AC225" s="12"/>
      <c r="AD225" s="12"/>
      <c r="AE225" s="12"/>
      <c r="AF225" s="12"/>
      <c r="AG225" s="12"/>
      <c r="AH225" s="12"/>
      <c r="AI225" s="10"/>
      <c r="AJ225" s="12"/>
      <c r="AK225" s="10"/>
      <c r="AL225" s="10"/>
      <c r="AM225" s="10"/>
      <c r="AN225" s="10"/>
      <c r="AO225" s="12"/>
      <c r="AP225" s="15"/>
      <c r="AQ225" s="15"/>
      <c r="AR225" s="15"/>
      <c r="AT225" s="2"/>
      <c r="AU225" s="118"/>
      <c r="AV225" s="2"/>
      <c r="AW225" s="2"/>
      <c r="AX225" s="2"/>
      <c r="AY225" s="2"/>
      <c r="AZ225" s="2"/>
      <c r="BA225" s="2"/>
      <c r="BB225" s="2"/>
      <c r="BC225" s="2"/>
      <c r="BD225" s="2"/>
      <c r="BE225" s="2"/>
      <c r="BF225" s="2"/>
      <c r="BG225" s="2"/>
      <c r="BH225" s="42"/>
      <c r="BI225" s="2"/>
      <c r="BJ225" s="2"/>
      <c r="BK225" s="42"/>
      <c r="BL225" s="2"/>
      <c r="BM225" s="2"/>
      <c r="BN225" s="2"/>
      <c r="BO225" s="2"/>
      <c r="BP225" s="2"/>
      <c r="BQ225" s="2"/>
      <c r="BR225" s="2"/>
      <c r="BS225" s="2"/>
      <c r="BT225" s="2"/>
      <c r="BU225" s="2"/>
      <c r="BV225" s="2"/>
      <c r="BW225" s="2"/>
      <c r="BX225" s="2"/>
      <c r="BY225" s="2"/>
      <c r="BZ225" s="2"/>
    </row>
    <row r="226" spans="1:78" s="17" customFormat="1">
      <c r="A226" s="2"/>
      <c r="B226" s="12"/>
      <c r="C226" s="12"/>
      <c r="D226" s="12"/>
      <c r="E226" s="12"/>
      <c r="F226" s="12"/>
      <c r="G226" s="12"/>
      <c r="H226" s="12"/>
      <c r="I226" s="12"/>
      <c r="J226" s="12"/>
      <c r="K226" s="12"/>
      <c r="L226" s="12"/>
      <c r="M226" s="12"/>
      <c r="N226" s="10"/>
      <c r="O226" s="12"/>
      <c r="P226" s="10"/>
      <c r="Q226" s="10"/>
      <c r="R226" s="10"/>
      <c r="S226" s="10"/>
      <c r="T226" s="12"/>
      <c r="U226" s="12"/>
      <c r="V226" s="2"/>
      <c r="W226" s="12"/>
      <c r="X226" s="12"/>
      <c r="Y226" s="12"/>
      <c r="Z226" s="12"/>
      <c r="AA226" s="12"/>
      <c r="AB226" s="12"/>
      <c r="AC226" s="12"/>
      <c r="AD226" s="12"/>
      <c r="AE226" s="12"/>
      <c r="AF226" s="12"/>
      <c r="AG226" s="12"/>
      <c r="AH226" s="12"/>
      <c r="AI226" s="10"/>
      <c r="AJ226" s="12"/>
      <c r="AK226" s="10"/>
      <c r="AL226" s="10"/>
      <c r="AM226" s="10"/>
      <c r="AN226" s="10"/>
      <c r="AO226" s="12"/>
      <c r="AP226" s="15"/>
      <c r="AQ226" s="15"/>
      <c r="AR226" s="15"/>
      <c r="AT226" s="2"/>
      <c r="AU226" s="118"/>
      <c r="AV226" s="2"/>
      <c r="AW226" s="2"/>
      <c r="AX226" s="2"/>
      <c r="AY226" s="2"/>
      <c r="AZ226" s="2"/>
      <c r="BA226" s="2"/>
      <c r="BB226" s="2"/>
      <c r="BC226" s="2"/>
      <c r="BD226" s="2"/>
      <c r="BE226" s="2"/>
      <c r="BF226" s="2"/>
      <c r="BG226" s="2"/>
      <c r="BH226" s="42"/>
      <c r="BI226" s="2"/>
      <c r="BJ226" s="2"/>
      <c r="BK226" s="42"/>
      <c r="BL226" s="2"/>
      <c r="BM226" s="2"/>
      <c r="BN226" s="2"/>
      <c r="BO226" s="2"/>
      <c r="BP226" s="2"/>
      <c r="BQ226" s="2"/>
      <c r="BR226" s="2"/>
      <c r="BS226" s="2"/>
      <c r="BT226" s="2"/>
      <c r="BU226" s="2"/>
      <c r="BV226" s="2"/>
      <c r="BW226" s="2"/>
      <c r="BX226" s="2"/>
      <c r="BY226" s="2"/>
      <c r="BZ226" s="2"/>
    </row>
    <row r="227" spans="1:78" s="17" customFormat="1">
      <c r="A227" s="2"/>
      <c r="B227" s="12"/>
      <c r="C227" s="12"/>
      <c r="D227" s="12"/>
      <c r="E227" s="12"/>
      <c r="F227" s="12"/>
      <c r="G227" s="12"/>
      <c r="H227" s="12"/>
      <c r="I227" s="12"/>
      <c r="J227" s="12"/>
      <c r="K227" s="12"/>
      <c r="L227" s="12"/>
      <c r="M227" s="12"/>
      <c r="N227" s="10"/>
      <c r="O227" s="12"/>
      <c r="P227" s="10"/>
      <c r="Q227" s="10"/>
      <c r="R227" s="10"/>
      <c r="S227" s="10"/>
      <c r="T227" s="12"/>
      <c r="U227" s="12"/>
      <c r="V227" s="2"/>
      <c r="W227" s="12"/>
      <c r="X227" s="12"/>
      <c r="Y227" s="12"/>
      <c r="Z227" s="12"/>
      <c r="AA227" s="12"/>
      <c r="AB227" s="12"/>
      <c r="AC227" s="12"/>
      <c r="AD227" s="12"/>
      <c r="AE227" s="12"/>
      <c r="AF227" s="12"/>
      <c r="AG227" s="12"/>
      <c r="AH227" s="12"/>
      <c r="AI227" s="10"/>
      <c r="AJ227" s="12"/>
      <c r="AK227" s="10"/>
      <c r="AL227" s="10"/>
      <c r="AM227" s="10"/>
      <c r="AN227" s="10"/>
      <c r="AO227" s="12"/>
      <c r="AP227" s="15"/>
      <c r="AQ227" s="15"/>
      <c r="AR227" s="15"/>
      <c r="AT227" s="2"/>
      <c r="AU227" s="118"/>
      <c r="AV227" s="2"/>
      <c r="AW227" s="2"/>
      <c r="AX227" s="2"/>
      <c r="AY227" s="2"/>
      <c r="AZ227" s="2"/>
      <c r="BA227" s="2"/>
      <c r="BB227" s="2"/>
      <c r="BC227" s="2"/>
      <c r="BD227" s="2"/>
      <c r="BE227" s="2"/>
      <c r="BF227" s="2"/>
      <c r="BG227" s="2"/>
      <c r="BH227" s="42"/>
      <c r="BI227" s="2"/>
      <c r="BJ227" s="2"/>
      <c r="BK227" s="42"/>
      <c r="BL227" s="2"/>
      <c r="BM227" s="2"/>
      <c r="BN227" s="2"/>
      <c r="BO227" s="2"/>
      <c r="BP227" s="2"/>
      <c r="BQ227" s="2"/>
      <c r="BR227" s="2"/>
      <c r="BS227" s="2"/>
      <c r="BT227" s="2"/>
      <c r="BU227" s="2"/>
      <c r="BV227" s="2"/>
      <c r="BW227" s="2"/>
      <c r="BX227" s="2"/>
      <c r="BY227" s="2"/>
      <c r="BZ227" s="2"/>
    </row>
    <row r="228" spans="1:78" s="17" customFormat="1">
      <c r="A228" s="2"/>
      <c r="B228" s="12"/>
      <c r="C228" s="12"/>
      <c r="D228" s="12"/>
      <c r="E228" s="12"/>
      <c r="F228" s="12"/>
      <c r="G228" s="12"/>
      <c r="H228" s="12"/>
      <c r="I228" s="12"/>
      <c r="J228" s="12"/>
      <c r="K228" s="12"/>
      <c r="L228" s="12"/>
      <c r="M228" s="12"/>
      <c r="N228" s="10"/>
      <c r="O228" s="12"/>
      <c r="P228" s="10"/>
      <c r="Q228" s="10"/>
      <c r="R228" s="10"/>
      <c r="S228" s="10"/>
      <c r="T228" s="12"/>
      <c r="U228" s="12"/>
      <c r="V228" s="2"/>
      <c r="W228" s="12"/>
      <c r="X228" s="12"/>
      <c r="Y228" s="12"/>
      <c r="Z228" s="12"/>
      <c r="AA228" s="12"/>
      <c r="AB228" s="12"/>
      <c r="AC228" s="12"/>
      <c r="AD228" s="12"/>
      <c r="AE228" s="12"/>
      <c r="AF228" s="12"/>
      <c r="AG228" s="12"/>
      <c r="AH228" s="12"/>
      <c r="AI228" s="10"/>
      <c r="AJ228" s="12"/>
      <c r="AK228" s="10"/>
      <c r="AL228" s="10"/>
      <c r="AM228" s="10"/>
      <c r="AN228" s="10"/>
      <c r="AO228" s="12"/>
      <c r="AP228" s="15"/>
      <c r="AQ228" s="15"/>
      <c r="AR228" s="15"/>
      <c r="AT228" s="2"/>
      <c r="AU228" s="118"/>
      <c r="AV228" s="2"/>
      <c r="AW228" s="2"/>
      <c r="AX228" s="2"/>
      <c r="AY228" s="2"/>
      <c r="AZ228" s="2"/>
      <c r="BA228" s="2"/>
      <c r="BB228" s="2"/>
      <c r="BC228" s="2"/>
      <c r="BD228" s="2"/>
      <c r="BE228" s="2"/>
      <c r="BF228" s="2"/>
      <c r="BG228" s="2"/>
      <c r="BH228" s="42"/>
      <c r="BI228" s="2"/>
      <c r="BJ228" s="2"/>
      <c r="BK228" s="42"/>
      <c r="BL228" s="2"/>
      <c r="BM228" s="2"/>
      <c r="BN228" s="2"/>
      <c r="BO228" s="2"/>
      <c r="BP228" s="2"/>
      <c r="BQ228" s="2"/>
      <c r="BR228" s="2"/>
      <c r="BS228" s="2"/>
      <c r="BT228" s="2"/>
      <c r="BU228" s="2"/>
      <c r="BV228" s="2"/>
      <c r="BW228" s="2"/>
      <c r="BX228" s="2"/>
      <c r="BY228" s="2"/>
      <c r="BZ228" s="2"/>
    </row>
    <row r="229" spans="1:78" s="17" customFormat="1">
      <c r="A229" s="2"/>
      <c r="B229" s="12"/>
      <c r="C229" s="12"/>
      <c r="D229" s="12"/>
      <c r="E229" s="12"/>
      <c r="F229" s="12"/>
      <c r="G229" s="12"/>
      <c r="H229" s="12"/>
      <c r="I229" s="12"/>
      <c r="J229" s="12"/>
      <c r="K229" s="12"/>
      <c r="L229" s="12"/>
      <c r="M229" s="12"/>
      <c r="N229" s="10"/>
      <c r="O229" s="12"/>
      <c r="P229" s="10"/>
      <c r="Q229" s="10"/>
      <c r="R229" s="10"/>
      <c r="S229" s="10"/>
      <c r="T229" s="12"/>
      <c r="U229" s="12"/>
      <c r="V229" s="2"/>
      <c r="W229" s="12"/>
      <c r="X229" s="12"/>
      <c r="Y229" s="12"/>
      <c r="Z229" s="12"/>
      <c r="AA229" s="12"/>
      <c r="AB229" s="12"/>
      <c r="AC229" s="12"/>
      <c r="AD229" s="12"/>
      <c r="AE229" s="12"/>
      <c r="AF229" s="12"/>
      <c r="AG229" s="12"/>
      <c r="AH229" s="12"/>
      <c r="AI229" s="10"/>
      <c r="AJ229" s="12"/>
      <c r="AK229" s="10"/>
      <c r="AL229" s="10"/>
      <c r="AM229" s="10"/>
      <c r="AN229" s="10"/>
      <c r="AO229" s="12"/>
      <c r="AP229" s="15"/>
      <c r="AQ229" s="15"/>
      <c r="AR229" s="15"/>
      <c r="AT229" s="2"/>
      <c r="AU229" s="118"/>
      <c r="AV229" s="2"/>
      <c r="AW229" s="2"/>
      <c r="AX229" s="2"/>
      <c r="AY229" s="2"/>
      <c r="AZ229" s="2"/>
      <c r="BA229" s="2"/>
      <c r="BB229" s="2"/>
      <c r="BC229" s="2"/>
      <c r="BD229" s="2"/>
      <c r="BE229" s="2"/>
      <c r="BF229" s="2"/>
      <c r="BG229" s="2"/>
      <c r="BH229" s="42"/>
      <c r="BI229" s="2"/>
      <c r="BJ229" s="2"/>
      <c r="BK229" s="42"/>
      <c r="BL229" s="2"/>
      <c r="BM229" s="2"/>
      <c r="BN229" s="2"/>
      <c r="BO229" s="2"/>
      <c r="BP229" s="2"/>
      <c r="BQ229" s="2"/>
      <c r="BR229" s="2"/>
      <c r="BS229" s="2"/>
      <c r="BT229" s="2"/>
      <c r="BU229" s="2"/>
      <c r="BV229" s="2"/>
      <c r="BW229" s="2"/>
      <c r="BX229" s="2"/>
      <c r="BY229" s="2"/>
      <c r="BZ229" s="2"/>
    </row>
    <row r="230" spans="1:78" s="17" customFormat="1">
      <c r="A230" s="2"/>
      <c r="B230" s="12"/>
      <c r="C230" s="12"/>
      <c r="D230" s="12"/>
      <c r="E230" s="12"/>
      <c r="F230" s="12"/>
      <c r="G230" s="12"/>
      <c r="H230" s="12"/>
      <c r="I230" s="12"/>
      <c r="J230" s="12"/>
      <c r="K230" s="12"/>
      <c r="L230" s="12"/>
      <c r="M230" s="12"/>
      <c r="N230" s="10"/>
      <c r="O230" s="12"/>
      <c r="P230" s="10"/>
      <c r="Q230" s="10"/>
      <c r="R230" s="10"/>
      <c r="S230" s="10"/>
      <c r="T230" s="12"/>
      <c r="U230" s="12"/>
      <c r="V230" s="2"/>
      <c r="W230" s="12"/>
      <c r="X230" s="12"/>
      <c r="Y230" s="12"/>
      <c r="Z230" s="12"/>
      <c r="AA230" s="12"/>
      <c r="AB230" s="12"/>
      <c r="AC230" s="12"/>
      <c r="AD230" s="12"/>
      <c r="AE230" s="12"/>
      <c r="AF230" s="12"/>
      <c r="AG230" s="12"/>
      <c r="AH230" s="12"/>
      <c r="AI230" s="10"/>
      <c r="AJ230" s="12"/>
      <c r="AK230" s="10"/>
      <c r="AL230" s="10"/>
      <c r="AM230" s="10"/>
      <c r="AN230" s="10"/>
      <c r="AO230" s="12"/>
      <c r="AP230" s="15"/>
      <c r="AQ230" s="15"/>
      <c r="AR230" s="15"/>
      <c r="AT230" s="2"/>
      <c r="AU230" s="118"/>
      <c r="AV230" s="2"/>
      <c r="AW230" s="2"/>
      <c r="AX230" s="2"/>
      <c r="AY230" s="2"/>
      <c r="AZ230" s="2"/>
      <c r="BA230" s="2"/>
      <c r="BB230" s="2"/>
      <c r="BC230" s="2"/>
      <c r="BD230" s="2"/>
      <c r="BE230" s="2"/>
      <c r="BF230" s="2"/>
      <c r="BG230" s="2"/>
      <c r="BH230" s="42"/>
      <c r="BI230" s="2"/>
      <c r="BJ230" s="2"/>
      <c r="BK230" s="42"/>
      <c r="BL230" s="2"/>
      <c r="BM230" s="2"/>
      <c r="BN230" s="2"/>
      <c r="BO230" s="2"/>
      <c r="BP230" s="2"/>
      <c r="BQ230" s="2"/>
      <c r="BR230" s="2"/>
      <c r="BS230" s="2"/>
      <c r="BT230" s="2"/>
      <c r="BU230" s="2"/>
      <c r="BV230" s="2"/>
      <c r="BW230" s="2"/>
      <c r="BX230" s="2"/>
      <c r="BY230" s="2"/>
      <c r="BZ230" s="2"/>
    </row>
    <row r="231" spans="1:78" s="17" customFormat="1">
      <c r="A231" s="2"/>
      <c r="B231" s="12"/>
      <c r="C231" s="12"/>
      <c r="D231" s="12"/>
      <c r="E231" s="12"/>
      <c r="F231" s="12"/>
      <c r="G231" s="12"/>
      <c r="H231" s="12"/>
      <c r="I231" s="12"/>
      <c r="J231" s="12"/>
      <c r="K231" s="12"/>
      <c r="L231" s="12"/>
      <c r="M231" s="12"/>
      <c r="N231" s="10"/>
      <c r="O231" s="12"/>
      <c r="P231" s="10"/>
      <c r="Q231" s="10"/>
      <c r="R231" s="10"/>
      <c r="S231" s="10"/>
      <c r="T231" s="12"/>
      <c r="U231" s="12"/>
      <c r="V231" s="2"/>
      <c r="W231" s="12"/>
      <c r="X231" s="12"/>
      <c r="Y231" s="12"/>
      <c r="Z231" s="12"/>
      <c r="AA231" s="12"/>
      <c r="AB231" s="12"/>
      <c r="AC231" s="12"/>
      <c r="AD231" s="12"/>
      <c r="AE231" s="12"/>
      <c r="AF231" s="12"/>
      <c r="AG231" s="12"/>
      <c r="AH231" s="12"/>
      <c r="AI231" s="10"/>
      <c r="AJ231" s="12"/>
      <c r="AK231" s="10"/>
      <c r="AL231" s="10"/>
      <c r="AM231" s="10"/>
      <c r="AN231" s="10"/>
      <c r="AO231" s="12"/>
      <c r="AP231" s="15"/>
      <c r="AQ231" s="15"/>
      <c r="AR231" s="15"/>
      <c r="AT231" s="2"/>
      <c r="AU231" s="118"/>
      <c r="AV231" s="2"/>
      <c r="AW231" s="2"/>
      <c r="AX231" s="2"/>
      <c r="AY231" s="2"/>
      <c r="AZ231" s="2"/>
      <c r="BA231" s="2"/>
      <c r="BB231" s="2"/>
      <c r="BC231" s="2"/>
      <c r="BD231" s="2"/>
      <c r="BE231" s="2"/>
      <c r="BF231" s="2"/>
      <c r="BG231" s="2"/>
      <c r="BH231" s="42"/>
      <c r="BI231" s="2"/>
      <c r="BJ231" s="2"/>
      <c r="BK231" s="42"/>
      <c r="BL231" s="2"/>
      <c r="BM231" s="2"/>
      <c r="BN231" s="2"/>
      <c r="BO231" s="2"/>
      <c r="BP231" s="2"/>
      <c r="BQ231" s="2"/>
      <c r="BR231" s="2"/>
      <c r="BS231" s="2"/>
      <c r="BT231" s="2"/>
      <c r="BU231" s="2"/>
      <c r="BV231" s="2"/>
      <c r="BW231" s="2"/>
      <c r="BX231" s="2"/>
      <c r="BY231" s="2"/>
      <c r="BZ231" s="2"/>
    </row>
    <row r="232" spans="1:78" s="17" customFormat="1">
      <c r="A232" s="2"/>
      <c r="B232" s="12"/>
      <c r="C232" s="12"/>
      <c r="D232" s="12"/>
      <c r="E232" s="12"/>
      <c r="F232" s="12"/>
      <c r="G232" s="12"/>
      <c r="H232" s="12"/>
      <c r="I232" s="12"/>
      <c r="J232" s="12"/>
      <c r="K232" s="12"/>
      <c r="L232" s="12"/>
      <c r="M232" s="12"/>
      <c r="N232" s="10"/>
      <c r="O232" s="12"/>
      <c r="P232" s="10"/>
      <c r="Q232" s="10"/>
      <c r="R232" s="10"/>
      <c r="S232" s="10"/>
      <c r="T232" s="12"/>
      <c r="U232" s="12"/>
      <c r="V232" s="2"/>
      <c r="W232" s="12"/>
      <c r="X232" s="12"/>
      <c r="Y232" s="12"/>
      <c r="Z232" s="12"/>
      <c r="AA232" s="12"/>
      <c r="AB232" s="12"/>
      <c r="AC232" s="12"/>
      <c r="AD232" s="12"/>
      <c r="AE232" s="12"/>
      <c r="AF232" s="12"/>
      <c r="AG232" s="12"/>
      <c r="AH232" s="12"/>
      <c r="AI232" s="10"/>
      <c r="AJ232" s="12"/>
      <c r="AK232" s="10"/>
      <c r="AL232" s="10"/>
      <c r="AM232" s="10"/>
      <c r="AN232" s="10"/>
      <c r="AO232" s="12"/>
      <c r="AP232" s="15"/>
      <c r="AQ232" s="15"/>
      <c r="AR232" s="15"/>
      <c r="AT232" s="2"/>
      <c r="AU232" s="118"/>
      <c r="AV232" s="2"/>
      <c r="AW232" s="2"/>
      <c r="AX232" s="2"/>
      <c r="AY232" s="2"/>
      <c r="AZ232" s="2"/>
      <c r="BA232" s="2"/>
      <c r="BB232" s="2"/>
      <c r="BC232" s="2"/>
      <c r="BD232" s="2"/>
      <c r="BE232" s="2"/>
      <c r="BF232" s="2"/>
      <c r="BG232" s="2"/>
      <c r="BH232" s="42"/>
      <c r="BI232" s="2"/>
      <c r="BJ232" s="2"/>
      <c r="BK232" s="42"/>
      <c r="BL232" s="2"/>
      <c r="BM232" s="2"/>
      <c r="BN232" s="2"/>
      <c r="BO232" s="2"/>
      <c r="BP232" s="2"/>
      <c r="BQ232" s="2"/>
      <c r="BR232" s="2"/>
      <c r="BS232" s="2"/>
      <c r="BT232" s="2"/>
      <c r="BU232" s="2"/>
      <c r="BV232" s="2"/>
      <c r="BW232" s="2"/>
      <c r="BX232" s="2"/>
      <c r="BY232" s="2"/>
      <c r="BZ232" s="2"/>
    </row>
    <row r="233" spans="1:78" s="17" customFormat="1">
      <c r="A233" s="2"/>
      <c r="B233" s="12"/>
      <c r="C233" s="12"/>
      <c r="D233" s="12"/>
      <c r="E233" s="12"/>
      <c r="F233" s="12"/>
      <c r="G233" s="12"/>
      <c r="H233" s="12"/>
      <c r="I233" s="12"/>
      <c r="J233" s="12"/>
      <c r="K233" s="12"/>
      <c r="L233" s="12"/>
      <c r="M233" s="12"/>
      <c r="N233" s="10"/>
      <c r="O233" s="12"/>
      <c r="P233" s="10"/>
      <c r="Q233" s="10"/>
      <c r="R233" s="10"/>
      <c r="S233" s="10"/>
      <c r="T233" s="12"/>
      <c r="U233" s="12"/>
      <c r="V233" s="2"/>
      <c r="W233" s="12"/>
      <c r="X233" s="12"/>
      <c r="Y233" s="12"/>
      <c r="Z233" s="12"/>
      <c r="AA233" s="12"/>
      <c r="AB233" s="12"/>
      <c r="AC233" s="12"/>
      <c r="AD233" s="12"/>
      <c r="AE233" s="12"/>
      <c r="AF233" s="12"/>
      <c r="AG233" s="12"/>
      <c r="AH233" s="12"/>
      <c r="AI233" s="10"/>
      <c r="AJ233" s="12"/>
      <c r="AK233" s="10"/>
      <c r="AL233" s="10"/>
      <c r="AM233" s="10"/>
      <c r="AN233" s="10"/>
      <c r="AO233" s="12"/>
      <c r="AP233" s="15"/>
      <c r="AQ233" s="15"/>
      <c r="AR233" s="15"/>
      <c r="AT233" s="2"/>
      <c r="AU233" s="118"/>
      <c r="AV233" s="2"/>
      <c r="AW233" s="2"/>
      <c r="AX233" s="2"/>
      <c r="AY233" s="2"/>
      <c r="AZ233" s="2"/>
      <c r="BA233" s="2"/>
      <c r="BB233" s="2"/>
      <c r="BC233" s="2"/>
      <c r="BD233" s="2"/>
      <c r="BE233" s="2"/>
      <c r="BF233" s="2"/>
      <c r="BG233" s="2"/>
      <c r="BH233" s="42"/>
      <c r="BI233" s="2"/>
      <c r="BJ233" s="2"/>
      <c r="BK233" s="42"/>
      <c r="BL233" s="2"/>
      <c r="BM233" s="2"/>
      <c r="BN233" s="2"/>
      <c r="BO233" s="2"/>
      <c r="BP233" s="2"/>
      <c r="BQ233" s="2"/>
      <c r="BR233" s="2"/>
      <c r="BS233" s="2"/>
      <c r="BT233" s="2"/>
      <c r="BU233" s="2"/>
      <c r="BV233" s="2"/>
      <c r="BW233" s="2"/>
      <c r="BX233" s="2"/>
      <c r="BY233" s="2"/>
      <c r="BZ233" s="2"/>
    </row>
    <row r="234" spans="1:78" s="17" customFormat="1">
      <c r="A234" s="2"/>
      <c r="B234" s="12"/>
      <c r="C234" s="12"/>
      <c r="D234" s="12"/>
      <c r="E234" s="12"/>
      <c r="F234" s="12"/>
      <c r="G234" s="12"/>
      <c r="H234" s="12"/>
      <c r="I234" s="12"/>
      <c r="J234" s="12"/>
      <c r="K234" s="12"/>
      <c r="L234" s="12"/>
      <c r="M234" s="12"/>
      <c r="N234" s="10"/>
      <c r="O234" s="12"/>
      <c r="P234" s="10"/>
      <c r="Q234" s="10"/>
      <c r="R234" s="10"/>
      <c r="S234" s="10"/>
      <c r="T234" s="12"/>
      <c r="U234" s="12"/>
      <c r="V234" s="2"/>
      <c r="W234" s="12"/>
      <c r="X234" s="12"/>
      <c r="Y234" s="12"/>
      <c r="Z234" s="12"/>
      <c r="AA234" s="12"/>
      <c r="AB234" s="12"/>
      <c r="AC234" s="12"/>
      <c r="AD234" s="12"/>
      <c r="AE234" s="12"/>
      <c r="AF234" s="12"/>
      <c r="AG234" s="12"/>
      <c r="AH234" s="12"/>
      <c r="AI234" s="10"/>
      <c r="AJ234" s="12"/>
      <c r="AK234" s="10"/>
      <c r="AL234" s="10"/>
      <c r="AM234" s="10"/>
      <c r="AN234" s="10"/>
      <c r="AO234" s="12"/>
      <c r="AP234" s="15"/>
      <c r="AQ234" s="15"/>
      <c r="AR234" s="15"/>
      <c r="AT234" s="2"/>
      <c r="AU234" s="118"/>
      <c r="AV234" s="2"/>
      <c r="AW234" s="2"/>
      <c r="AX234" s="2"/>
      <c r="AY234" s="2"/>
      <c r="AZ234" s="2"/>
      <c r="BA234" s="2"/>
      <c r="BB234" s="2"/>
      <c r="BC234" s="2"/>
      <c r="BD234" s="2"/>
      <c r="BE234" s="2"/>
      <c r="BF234" s="2"/>
      <c r="BG234" s="2"/>
      <c r="BH234" s="42"/>
      <c r="BI234" s="2"/>
      <c r="BJ234" s="2"/>
      <c r="BK234" s="42"/>
      <c r="BL234" s="2"/>
      <c r="BM234" s="2"/>
      <c r="BN234" s="2"/>
      <c r="BO234" s="2"/>
      <c r="BP234" s="2"/>
      <c r="BQ234" s="2"/>
      <c r="BR234" s="2"/>
      <c r="BS234" s="2"/>
      <c r="BT234" s="2"/>
      <c r="BU234" s="2"/>
      <c r="BV234" s="2"/>
      <c r="BW234" s="2"/>
      <c r="BX234" s="2"/>
      <c r="BY234" s="2"/>
      <c r="BZ234" s="2"/>
    </row>
    <row r="235" spans="1:78" s="17" customFormat="1">
      <c r="A235" s="2"/>
      <c r="B235" s="12"/>
      <c r="C235" s="12"/>
      <c r="D235" s="12"/>
      <c r="E235" s="12"/>
      <c r="F235" s="12"/>
      <c r="G235" s="12"/>
      <c r="H235" s="12"/>
      <c r="I235" s="12"/>
      <c r="J235" s="12"/>
      <c r="K235" s="12"/>
      <c r="L235" s="12"/>
      <c r="M235" s="12"/>
      <c r="N235" s="10"/>
      <c r="O235" s="12"/>
      <c r="P235" s="10"/>
      <c r="Q235" s="10"/>
      <c r="R235" s="10"/>
      <c r="S235" s="10"/>
      <c r="T235" s="12"/>
      <c r="U235" s="12"/>
      <c r="V235" s="2"/>
      <c r="W235" s="12"/>
      <c r="X235" s="12"/>
      <c r="Y235" s="12"/>
      <c r="Z235" s="12"/>
      <c r="AA235" s="12"/>
      <c r="AB235" s="12"/>
      <c r="AC235" s="12"/>
      <c r="AD235" s="12"/>
      <c r="AE235" s="12"/>
      <c r="AF235" s="12"/>
      <c r="AG235" s="12"/>
      <c r="AH235" s="12"/>
      <c r="AI235" s="10"/>
      <c r="AJ235" s="12"/>
      <c r="AK235" s="10"/>
      <c r="AL235" s="10"/>
      <c r="AM235" s="10"/>
      <c r="AN235" s="10"/>
      <c r="AO235" s="12"/>
      <c r="AP235" s="15"/>
      <c r="AQ235" s="15"/>
      <c r="AR235" s="15"/>
      <c r="AT235" s="2"/>
      <c r="AU235" s="118"/>
      <c r="AV235" s="2"/>
      <c r="AW235" s="2"/>
      <c r="AX235" s="2"/>
      <c r="AY235" s="2"/>
      <c r="AZ235" s="2"/>
      <c r="BA235" s="2"/>
      <c r="BB235" s="2"/>
      <c r="BC235" s="2"/>
      <c r="BD235" s="2"/>
      <c r="BE235" s="2"/>
      <c r="BF235" s="2"/>
      <c r="BG235" s="2"/>
      <c r="BH235" s="42"/>
      <c r="BI235" s="2"/>
      <c r="BJ235" s="2"/>
      <c r="BK235" s="42"/>
      <c r="BL235" s="2"/>
      <c r="BM235" s="2"/>
      <c r="BN235" s="2"/>
      <c r="BO235" s="2"/>
      <c r="BP235" s="2"/>
      <c r="BQ235" s="2"/>
      <c r="BR235" s="2"/>
      <c r="BS235" s="2"/>
      <c r="BT235" s="2"/>
      <c r="BU235" s="2"/>
      <c r="BV235" s="2"/>
      <c r="BW235" s="2"/>
      <c r="BX235" s="2"/>
      <c r="BY235" s="2"/>
      <c r="BZ235" s="2"/>
    </row>
  </sheetData>
  <sheetProtection algorithmName="SHA-512" hashValue="GYxIiy0/wG+Us8ZjMrmq5XJ0/mfcMRRaB5I2ooVHRVrSxZ3C4U5XnilzDFO3BHtdl2rJrcvKC5pl70NfoAAJfQ==" saltValue="3i/IIwGvdNGvyBBVmgVc/Q==" spinCount="100000" sheet="1" formatCells="0"/>
  <protectedRanges>
    <protectedRange sqref="F4:M4" name="西暦"/>
    <protectedRange sqref="E1 K1 T1:U1 AO1 BK1" name="記入範囲１"/>
    <protectedRange sqref="BE21 BE99:BE102 BE12:BE18 AV21:BC21 AV89:BC91 BE89:BE91 AV104:BC106 BE104:BE106 O69:O72 AA10:AH14 AJ10:AJ14 AA23:AH25 AJ23:AJ25 AA33:AH33 AJ33 AA44:AH47 AJ44:AJ47 AA27:AH29 AJ27:AJ29 AA31:AH31 AJ31 AA20:AH21 AJ20:AJ21 AA16:AH18 AJ16:AJ18 AA35:AH40 AJ35:AJ40 AV23:BC24 BE23:BE24 AV84:BC87 BE84:BE87 AV93:BC97 BE93:BE97 AV99:BC102 AJ51 AV12:BC18 F70:M71 O67 AV26:BC28 BE26:BE28 BE30:BE32 AV30:BC32 AV41:BC53 BE41:BE53 AV34:BC38 BE34:BE38 AV55:BC61 BE55:BE61 AV63:BC70 BE63:BE74 F74:M79 O74:O79 F36:M43 O36:O43 O47:O51 O34 F47:M51 H35:M35 F34:M34 F46:G46 I46:M46" name="範囲2"/>
    <protectedRange sqref="BJ30 BJ34:BJ36" name="第2外国語"/>
    <protectedRange sqref="AA66:AH72 AJ66:AJ72 AJ54:AJ64 AA54:AH64" name="範囲3_2"/>
    <protectedRange sqref="F12:M16 O12:O16 O18:O20 F18:M20 F22:M24 O22:O24 O26:O28 F26:M28 F30:M31 O30:O31" name="範囲2_1"/>
  </protectedRanges>
  <mergeCells count="134">
    <mergeCell ref="E55:I55"/>
    <mergeCell ref="L55:N55"/>
    <mergeCell ref="O59:T59"/>
    <mergeCell ref="BG1:BH1"/>
    <mergeCell ref="BI1:BJ1"/>
    <mergeCell ref="B3:E3"/>
    <mergeCell ref="F3:M3"/>
    <mergeCell ref="N3:N6"/>
    <mergeCell ref="O3:O6"/>
    <mergeCell ref="P3:P6"/>
    <mergeCell ref="Q3:Q6"/>
    <mergeCell ref="R3:R5"/>
    <mergeCell ref="AB1:AE1"/>
    <mergeCell ref="AF1:AK1"/>
    <mergeCell ref="AL1:AM1"/>
    <mergeCell ref="AN1:AO1"/>
    <mergeCell ref="AR1:AT1"/>
    <mergeCell ref="AV1:AY1"/>
    <mergeCell ref="B1:D1"/>
    <mergeCell ref="G1:J1"/>
    <mergeCell ref="K1:P1"/>
    <mergeCell ref="Q1:R1"/>
    <mergeCell ref="S1:T1"/>
    <mergeCell ref="W1:Y1"/>
    <mergeCell ref="BI3:BI6"/>
    <mergeCell ref="BJ3:BJ5"/>
    <mergeCell ref="F5:G5"/>
    <mergeCell ref="H5:I5"/>
    <mergeCell ref="J5:K5"/>
    <mergeCell ref="L5:M5"/>
    <mergeCell ref="AA5:AB5"/>
    <mergeCell ref="AC5:AD5"/>
    <mergeCell ref="AO3:AO6"/>
    <mergeCell ref="AR3:AU3"/>
    <mergeCell ref="S3:S6"/>
    <mergeCell ref="AR4:AU5"/>
    <mergeCell ref="AL3:AL6"/>
    <mergeCell ref="AM3:AM6"/>
    <mergeCell ref="AN3:AN6"/>
    <mergeCell ref="AS6:AU6"/>
    <mergeCell ref="AZ1:BE1"/>
    <mergeCell ref="BG3:BG6"/>
    <mergeCell ref="BH3:BH5"/>
    <mergeCell ref="AV4:AW4"/>
    <mergeCell ref="AX4:AY4"/>
    <mergeCell ref="AZ4:BA4"/>
    <mergeCell ref="BB4:BC4"/>
    <mergeCell ref="AZ5:BA5"/>
    <mergeCell ref="BB5:BC5"/>
    <mergeCell ref="AV5:AW5"/>
    <mergeCell ref="AX5:AY5"/>
    <mergeCell ref="AV3:BC3"/>
    <mergeCell ref="BD3:BD6"/>
    <mergeCell ref="BE3:BE7"/>
    <mergeCell ref="BF3:BF6"/>
    <mergeCell ref="B4:E5"/>
    <mergeCell ref="F4:G4"/>
    <mergeCell ref="H4:I4"/>
    <mergeCell ref="J4:K4"/>
    <mergeCell ref="L4:M4"/>
    <mergeCell ref="W4:Z5"/>
    <mergeCell ref="AA4:AB4"/>
    <mergeCell ref="AC4:AD4"/>
    <mergeCell ref="AK3:AK6"/>
    <mergeCell ref="C6:E6"/>
    <mergeCell ref="X6:Z6"/>
    <mergeCell ref="T3:T5"/>
    <mergeCell ref="W3:Z3"/>
    <mergeCell ref="AA3:AH3"/>
    <mergeCell ref="AI3:AI6"/>
    <mergeCell ref="AJ3:AJ7"/>
    <mergeCell ref="AE4:AF4"/>
    <mergeCell ref="AG4:AH4"/>
    <mergeCell ref="AE5:AF5"/>
    <mergeCell ref="AG5:AH5"/>
    <mergeCell ref="F7:M7"/>
    <mergeCell ref="AY25:AZ25"/>
    <mergeCell ref="BB25:BC25"/>
    <mergeCell ref="AV8:BC8"/>
    <mergeCell ref="Y9:Y33"/>
    <mergeCell ref="AS9:AT10"/>
    <mergeCell ref="AY22:AZ22"/>
    <mergeCell ref="BB22:BC22"/>
    <mergeCell ref="AS25:AT32"/>
    <mergeCell ref="AG32:AH32"/>
    <mergeCell ref="AG33:AH33"/>
    <mergeCell ref="B8:B51"/>
    <mergeCell ref="F8:M8"/>
    <mergeCell ref="X8:X47"/>
    <mergeCell ref="AA8:AH8"/>
    <mergeCell ref="AR8:AR70"/>
    <mergeCell ref="D45:D51"/>
    <mergeCell ref="BM10:BU10"/>
    <mergeCell ref="D11:D16"/>
    <mergeCell ref="AS11:AS24"/>
    <mergeCell ref="AV11:BC11"/>
    <mergeCell ref="AY12:AZ12"/>
    <mergeCell ref="BB12:BC12"/>
    <mergeCell ref="D17:D20"/>
    <mergeCell ref="AY19:AZ19"/>
    <mergeCell ref="BB19:BC19"/>
    <mergeCell ref="AT22:AT24"/>
    <mergeCell ref="F9:M9"/>
    <mergeCell ref="C10:C31"/>
    <mergeCell ref="D25:D28"/>
    <mergeCell ref="D29:D31"/>
    <mergeCell ref="C32:C51"/>
    <mergeCell ref="D33:D43"/>
    <mergeCell ref="F10:N10"/>
    <mergeCell ref="AV25:AX25"/>
    <mergeCell ref="C72:T76"/>
    <mergeCell ref="BJ58:BJ61"/>
    <mergeCell ref="O60:T62"/>
    <mergeCell ref="P64:R64"/>
    <mergeCell ref="S64:T65"/>
    <mergeCell ref="BH66:BH68"/>
    <mergeCell ref="E68:N68"/>
    <mergeCell ref="BH50:BH54"/>
    <mergeCell ref="X52:X72"/>
    <mergeCell ref="Y52:AJ52"/>
    <mergeCell ref="D55:D70"/>
    <mergeCell ref="O56:T56"/>
    <mergeCell ref="O57:T57"/>
    <mergeCell ref="O58:T58"/>
    <mergeCell ref="BH58:BH61"/>
    <mergeCell ref="AS33:AT70"/>
    <mergeCell ref="AY33:AZ33"/>
    <mergeCell ref="BB33:BC33"/>
    <mergeCell ref="Y34:Y47"/>
    <mergeCell ref="BH38:BH39"/>
    <mergeCell ref="BH40:BH41"/>
    <mergeCell ref="BH42:BH43"/>
    <mergeCell ref="BH44:BH46"/>
    <mergeCell ref="BJ69:BJ70"/>
  </mergeCells>
  <phoneticPr fontId="1"/>
  <pageMargins left="0.79" right="0.35" top="0.52" bottom="0.18" header="0.17" footer="0.17"/>
  <pageSetup paperSize="9" scale="83" fitToHeight="0" orientation="portrait" r:id="rId1"/>
  <colBreaks count="3" manualBreakCount="3">
    <brk id="21" max="76" man="1"/>
    <brk id="42" max="76" man="1"/>
    <brk id="63" max="7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利用方法</vt:lpstr>
      <vt:lpstr>更新履歴</vt:lpstr>
      <vt:lpstr>2025_物理物質システムコース</vt:lpstr>
      <vt:lpstr>2024_物理物質システムコース</vt:lpstr>
      <vt:lpstr>2023_物理物質システムコース</vt:lpstr>
      <vt:lpstr>sample</vt:lpstr>
      <vt:lpstr>2022_物理物質システムコース</vt:lpstr>
      <vt:lpstr>2021_物理物質システムコース</vt:lpstr>
      <vt:lpstr>2020_物理物質システムコース</vt:lpstr>
      <vt:lpstr>2019_物理物質システムコース</vt:lpstr>
      <vt:lpstr>'2019_物理物質システムコース'!Print_Area</vt:lpstr>
      <vt:lpstr>'2020_物理物質システムコース'!Print_Area</vt:lpstr>
      <vt:lpstr>'2021_物理物質システムコース'!Print_Area</vt:lpstr>
      <vt:lpstr>'2022_物理物質システムコース'!Print_Area</vt:lpstr>
      <vt:lpstr>'2023_物理物質システムコース'!Print_Area</vt:lpstr>
      <vt:lpstr>'2024_物理物質システムコース'!Print_Area</vt:lpstr>
      <vt:lpstr>'2025_物理物質システムコース'!Print_Area</vt:lpstr>
      <vt:lpstr>sample!Print_Area</vt:lpstr>
    </vt:vector>
  </TitlesOfParts>
  <Company>室蘭工業大学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単位星取表　物理物質システムコース</dc:title>
  <dc:creator>N.Sawaguchi</dc:creator>
  <cp:keywords>v250312</cp:keywords>
  <cp:lastModifiedBy>澤口　直哉</cp:lastModifiedBy>
  <cp:lastPrinted>2024-11-28T09:57:19Z</cp:lastPrinted>
  <dcterms:created xsi:type="dcterms:W3CDTF">2008-08-07T23:08:55Z</dcterms:created>
  <dcterms:modified xsi:type="dcterms:W3CDTF">2025-04-02T23:39:29Z</dcterms:modified>
</cp:coreProperties>
</file>